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5\Real\"/>
    </mc:Choice>
  </mc:AlternateContent>
  <xr:revisionPtr revIDLastSave="0" documentId="13_ncr:1_{87849EB9-070F-497F-A6F8-C04AE9AF9743}" xr6:coauthVersionLast="47" xr6:coauthVersionMax="47" xr10:uidLastSave="{00000000-0000-0000-0000-000000000000}"/>
  <workbookProtection workbookPassword="BF77" lockStructure="1"/>
  <bookViews>
    <workbookView xWindow="-120" yWindow="-120" windowWidth="29040" windowHeight="15720" firstSheet="12" activeTab="22" xr2:uid="{00000000-000D-0000-FFFF-FFFF00000000}"/>
  </bookViews>
  <sheets>
    <sheet name="data_SEKTOR" sheetId="62" state="hidden" r:id="rId1"/>
    <sheet name="Indhold" sheetId="60" r:id="rId2"/>
    <sheet name="Tabel 1.1" sheetId="1" r:id="rId3"/>
    <sheet name="Tabel 1.2" sheetId="2" r:id="rId4"/>
    <sheet name="Tabel 2.1" sheetId="3" r:id="rId5"/>
    <sheet name="Tabel 2.2" sheetId="14" r:id="rId6"/>
    <sheet name="Tabel 2.3" sheetId="11" r:id="rId7"/>
    <sheet name="Tabel 2.4" sheetId="34" r:id="rId8"/>
    <sheet name="Tabel 2.5" sheetId="76" r:id="rId9"/>
    <sheet name="Tabel 2.6" sheetId="6" r:id="rId10"/>
    <sheet name="Tabel 2.7" sheetId="7" r:id="rId11"/>
    <sheet name="Tabel 2.8" sheetId="8" r:id="rId12"/>
    <sheet name="Tabel 2.9" sheetId="53" r:id="rId13"/>
    <sheet name="Tabel 2.10" sheetId="10" r:id="rId14"/>
    <sheet name="Tabel 2.11" sheetId="9" r:id="rId15"/>
    <sheet name="Tabel 2.12" sheetId="12" r:id="rId16"/>
    <sheet name="Tabel 2.13" sheetId="13" r:id="rId17"/>
    <sheet name="Tabel 2.14" sheetId="68" r:id="rId18"/>
    <sheet name="Tabel 2.15" sheetId="17" r:id="rId19"/>
    <sheet name="Tabel 3.1" sheetId="66" r:id="rId20"/>
    <sheet name="Tabel 3.2" sheetId="67" r:id="rId21"/>
    <sheet name="Tabel 3.3" sheetId="65" r:id="rId22"/>
    <sheet name="Bilag 4.1" sheetId="72" r:id="rId23"/>
    <sheet name="Data_institut" sheetId="75" state="hidden" r:id="rId24"/>
  </sheets>
  <definedNames>
    <definedName name="_AMO_UniqueIdentifier" localSheetId="1" hidden="1">"'85641a65-1f2a-45a6-83b6-8dcb5f3b6a41'"</definedName>
    <definedName name="_xlnm._FilterDatabase" localSheetId="0" hidden="1">data_SEKTOR!$A$1:$M$2</definedName>
    <definedName name="data">data_SEKTOR!$1:$2</definedName>
    <definedName name="data_inst">Data_institut!$1:$1048576</definedName>
    <definedName name="Drop_inst">Data_institut!$C$2:$C$7</definedName>
    <definedName name="drop_regnr_inst">Data_institut!$B$2:$B$7</definedName>
    <definedName name="refperiod">data_SEKTOR!$C$1:$C$2</definedName>
    <definedName name="regnr_inst">Data_institut!$B:$B</definedName>
    <definedName name="Regnr_Sektor">data_SEKTOR!$A$2</definedName>
    <definedName name="reporteridentity">data_SEKTOR!$A$1:$A$2</definedName>
    <definedName name="Reportername">data_SEKTOR!$B:$B</definedName>
    <definedName name="Sektor">data_SEKTOR!$2:$2</definedName>
    <definedName name="_xlnm.Print_Area" localSheetId="22">'Bilag 4.1'!$A$2:$B$16</definedName>
    <definedName name="_xlnm.Print_Area" localSheetId="2">'Tabel 1.1'!$A$2:$E$22</definedName>
    <definedName name="_xlnm.Print_Area" localSheetId="3">'Tabel 1.2'!$A$2:$F$71</definedName>
    <definedName name="_xlnm.Print_Area" localSheetId="4">'Tabel 2.1'!$A$2:$F$54</definedName>
    <definedName name="_xlnm.Print_Area" localSheetId="13">'Tabel 2.10'!$A$2:$G$10</definedName>
    <definedName name="_xlnm.Print_Area" localSheetId="14">'Tabel 2.11'!$C$2:$F$12</definedName>
    <definedName name="_xlnm.Print_Area" localSheetId="15">'Tabel 2.12'!$A$2:$E$29</definedName>
    <definedName name="_xlnm.Print_Area" localSheetId="16">'Tabel 2.13'!$A$2:$G$17</definedName>
    <definedName name="_xlnm.Print_Area" localSheetId="17">'Tabel 2.14'!$C$2:$F$30</definedName>
    <definedName name="_xlnm.Print_Area" localSheetId="18">'Tabel 2.15'!$A$2:$I$15</definedName>
    <definedName name="_xlnm.Print_Area" localSheetId="5">'Tabel 2.2'!$C$2:$E$8</definedName>
    <definedName name="_xlnm.Print_Area" localSheetId="6">'Tabel 2.3'!$A$2:$E$16</definedName>
    <definedName name="_xlnm.Print_Area" localSheetId="7">'Tabel 2.4'!$A$2:$J$24</definedName>
    <definedName name="_xlnm.Print_Area" localSheetId="8">'Tabel 2.5'!$E$2:$I$89</definedName>
    <definedName name="_xlnm.Print_Area" localSheetId="9">'Tabel 2.6'!$C$2:$F$47</definedName>
    <definedName name="_xlnm.Print_Area" localSheetId="10">'Tabel 2.7'!$A$2:$J$26</definedName>
    <definedName name="_xlnm.Print_Area" localSheetId="11">'Tabel 2.8'!$A$2:$G$20</definedName>
    <definedName name="_xlnm.Print_Area" localSheetId="12">'Tabel 2.9'!$A$2:$G$14</definedName>
    <definedName name="_xlnm.Print_Area" localSheetId="19">'Tabel 3.1'!$C$2:$E$26</definedName>
    <definedName name="_xlnm.Print_Area" localSheetId="20">'Tabel 3.2'!$C$2:$F$75</definedName>
    <definedName name="_xlnm.Print_Area" localSheetId="21">'Tabel 3.3'!$C$2:$E$21</definedName>
    <definedName name="variabel">data_SEKTOR!$1:$1</definedName>
    <definedName name="variabel_inst">Data_institut!$1:$1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4" l="1"/>
  <c r="B21" i="65"/>
  <c r="B20" i="65"/>
  <c r="B19" i="65"/>
  <c r="B18" i="65"/>
  <c r="B17" i="65"/>
  <c r="B16" i="65"/>
  <c r="B15" i="65"/>
  <c r="B14" i="65"/>
  <c r="B13" i="65"/>
  <c r="E12" i="65"/>
  <c r="B12" i="65"/>
  <c r="B11" i="65"/>
  <c r="B10" i="65"/>
  <c r="D5" i="65"/>
  <c r="E20" i="65" s="1"/>
  <c r="B75" i="67"/>
  <c r="B74" i="67"/>
  <c r="B73" i="67"/>
  <c r="B72" i="67"/>
  <c r="B71" i="67"/>
  <c r="F71" i="67" s="1"/>
  <c r="B70" i="67"/>
  <c r="B69" i="67"/>
  <c r="B68" i="67"/>
  <c r="B67" i="67"/>
  <c r="B66" i="67"/>
  <c r="B65" i="67"/>
  <c r="B64" i="67"/>
  <c r="B63" i="67"/>
  <c r="F63" i="67" s="1"/>
  <c r="B62" i="67"/>
  <c r="B61" i="67"/>
  <c r="B60" i="67"/>
  <c r="B59" i="67"/>
  <c r="B58" i="67"/>
  <c r="B57" i="67"/>
  <c r="B56" i="67"/>
  <c r="B55" i="67"/>
  <c r="B54" i="67"/>
  <c r="B53" i="67"/>
  <c r="F53" i="67" s="1"/>
  <c r="B52" i="67"/>
  <c r="B51" i="67"/>
  <c r="B50" i="67"/>
  <c r="B49" i="67"/>
  <c r="B48" i="67"/>
  <c r="B47" i="67"/>
  <c r="B46" i="67"/>
  <c r="B45" i="67"/>
  <c r="B44" i="67"/>
  <c r="F44" i="67" s="1"/>
  <c r="B43" i="67"/>
  <c r="B42" i="67"/>
  <c r="B41" i="67"/>
  <c r="B40" i="67"/>
  <c r="B39" i="67"/>
  <c r="B38" i="67"/>
  <c r="B37" i="67"/>
  <c r="B36" i="67"/>
  <c r="F36" i="67" s="1"/>
  <c r="B35" i="67"/>
  <c r="B34" i="67"/>
  <c r="B33" i="67"/>
  <c r="B32" i="67"/>
  <c r="B31" i="67"/>
  <c r="B30" i="67"/>
  <c r="B29" i="67"/>
  <c r="B28" i="67"/>
  <c r="B27" i="67"/>
  <c r="B26" i="67"/>
  <c r="F26" i="67" s="1"/>
  <c r="B25" i="67"/>
  <c r="B24" i="67"/>
  <c r="B23" i="67"/>
  <c r="B22" i="67"/>
  <c r="B21" i="67"/>
  <c r="B20" i="67"/>
  <c r="B19" i="67"/>
  <c r="B18" i="67"/>
  <c r="F18" i="67" s="1"/>
  <c r="B17" i="67"/>
  <c r="B16" i="67"/>
  <c r="B15" i="67"/>
  <c r="B14" i="67"/>
  <c r="B13" i="67"/>
  <c r="B12" i="67"/>
  <c r="B11" i="67"/>
  <c r="B10" i="67"/>
  <c r="F10" i="67" s="1"/>
  <c r="D5" i="67"/>
  <c r="F70" i="67" s="1"/>
  <c r="B26" i="66"/>
  <c r="B25" i="66"/>
  <c r="B24" i="66"/>
  <c r="B23" i="66"/>
  <c r="B22" i="66"/>
  <c r="B21" i="66"/>
  <c r="B20" i="66"/>
  <c r="E19" i="66"/>
  <c r="B19" i="66"/>
  <c r="B18" i="66"/>
  <c r="B17" i="66"/>
  <c r="B16" i="66"/>
  <c r="B15" i="66"/>
  <c r="B14" i="66"/>
  <c r="B13" i="66"/>
  <c r="B12" i="66"/>
  <c r="E11" i="66"/>
  <c r="B11" i="66"/>
  <c r="B10" i="66"/>
  <c r="B9" i="66"/>
  <c r="D5" i="66"/>
  <c r="E26" i="66" s="1"/>
  <c r="D14" i="17"/>
  <c r="I14" i="17" s="1"/>
  <c r="C14" i="17"/>
  <c r="B14" i="17"/>
  <c r="D13" i="17"/>
  <c r="I13" i="17" s="1"/>
  <c r="C13" i="17"/>
  <c r="B13" i="17"/>
  <c r="D12" i="17"/>
  <c r="I12" i="17" s="1"/>
  <c r="C12" i="17"/>
  <c r="B12" i="17"/>
  <c r="D9" i="17"/>
  <c r="C9" i="17"/>
  <c r="H9" i="17" s="1"/>
  <c r="B9" i="17"/>
  <c r="G9" i="17" s="1"/>
  <c r="H8" i="17"/>
  <c r="D8" i="17"/>
  <c r="C8" i="17"/>
  <c r="B8" i="17"/>
  <c r="G8" i="17" s="1"/>
  <c r="G7" i="17"/>
  <c r="D7" i="17"/>
  <c r="C7" i="17"/>
  <c r="H7" i="17" s="1"/>
  <c r="B7" i="17"/>
  <c r="D6" i="17"/>
  <c r="C6" i="17"/>
  <c r="H6" i="17" s="1"/>
  <c r="B6" i="17"/>
  <c r="G6" i="17" s="1"/>
  <c r="B30" i="68"/>
  <c r="F30" i="68" s="1"/>
  <c r="B29" i="68"/>
  <c r="F29" i="68" s="1"/>
  <c r="B26" i="68"/>
  <c r="F26" i="68" s="1"/>
  <c r="B25" i="68"/>
  <c r="F25" i="68" s="1"/>
  <c r="B24" i="68"/>
  <c r="F24" i="68" s="1"/>
  <c r="F23" i="68"/>
  <c r="B23" i="68"/>
  <c r="B22" i="68"/>
  <c r="F22" i="68" s="1"/>
  <c r="B21" i="68"/>
  <c r="F21" i="68" s="1"/>
  <c r="B20" i="68"/>
  <c r="F20" i="68" s="1"/>
  <c r="B19" i="68"/>
  <c r="B18" i="68"/>
  <c r="F18" i="68" s="1"/>
  <c r="F15" i="68"/>
  <c r="B15" i="68"/>
  <c r="B14" i="68"/>
  <c r="F14" i="68" s="1"/>
  <c r="F13" i="68"/>
  <c r="B13" i="68"/>
  <c r="F12" i="68"/>
  <c r="B12" i="68"/>
  <c r="F11" i="68"/>
  <c r="B11" i="68"/>
  <c r="F10" i="68"/>
  <c r="B10" i="68"/>
  <c r="F9" i="68"/>
  <c r="B9" i="68"/>
  <c r="B7" i="68"/>
  <c r="F7" i="68" s="1"/>
  <c r="C17" i="13"/>
  <c r="G17" i="13" s="1"/>
  <c r="B17" i="13"/>
  <c r="F17" i="13" s="1"/>
  <c r="G16" i="13"/>
  <c r="F16" i="13"/>
  <c r="C16" i="13"/>
  <c r="B16" i="13"/>
  <c r="C15" i="13"/>
  <c r="G15" i="13" s="1"/>
  <c r="B15" i="13"/>
  <c r="F15" i="13" s="1"/>
  <c r="G14" i="13"/>
  <c r="C14" i="13"/>
  <c r="B14" i="13"/>
  <c r="F14" i="13" s="1"/>
  <c r="C13" i="13"/>
  <c r="B13" i="13"/>
  <c r="C12" i="13"/>
  <c r="B12" i="13"/>
  <c r="G11" i="13"/>
  <c r="F11" i="13"/>
  <c r="C11" i="13"/>
  <c r="B11" i="13"/>
  <c r="C10" i="13"/>
  <c r="G10" i="13" s="1"/>
  <c r="B10" i="13"/>
  <c r="F10" i="13" s="1"/>
  <c r="G9" i="13"/>
  <c r="C9" i="13"/>
  <c r="B9" i="13"/>
  <c r="F9" i="13" s="1"/>
  <c r="C8" i="13"/>
  <c r="G8" i="13" s="1"/>
  <c r="B8" i="13"/>
  <c r="F8" i="13" s="1"/>
  <c r="G7" i="13"/>
  <c r="F7" i="13"/>
  <c r="C7" i="13"/>
  <c r="B7" i="13"/>
  <c r="C6" i="13"/>
  <c r="G6" i="13" s="1"/>
  <c r="B6" i="13"/>
  <c r="F6" i="13" s="1"/>
  <c r="E29" i="12"/>
  <c r="B29" i="12"/>
  <c r="B28" i="12"/>
  <c r="E28" i="12" s="1"/>
  <c r="E27" i="12"/>
  <c r="B27" i="12"/>
  <c r="B26" i="12"/>
  <c r="E26" i="12" s="1"/>
  <c r="B25" i="12"/>
  <c r="E25" i="12" s="1"/>
  <c r="E24" i="12"/>
  <c r="B24" i="12"/>
  <c r="E23" i="12"/>
  <c r="B23" i="12"/>
  <c r="B22" i="12"/>
  <c r="B21" i="12"/>
  <c r="E20" i="12"/>
  <c r="B20" i="12"/>
  <c r="B19" i="12"/>
  <c r="B18" i="12"/>
  <c r="E18" i="12" s="1"/>
  <c r="B17" i="12"/>
  <c r="E17" i="12" s="1"/>
  <c r="B16" i="12"/>
  <c r="B15" i="12"/>
  <c r="E15" i="12" s="1"/>
  <c r="B14" i="12"/>
  <c r="B13" i="12"/>
  <c r="E12" i="12"/>
  <c r="B12" i="12"/>
  <c r="E11" i="12"/>
  <c r="B11" i="12"/>
  <c r="B10" i="12"/>
  <c r="E9" i="12"/>
  <c r="B9" i="12"/>
  <c r="B8" i="12"/>
  <c r="E8" i="12" s="1"/>
  <c r="B7" i="12"/>
  <c r="B6" i="12"/>
  <c r="E6" i="12" s="1"/>
  <c r="F22" i="9"/>
  <c r="B22" i="9"/>
  <c r="F21" i="9"/>
  <c r="B21" i="9"/>
  <c r="F20" i="9"/>
  <c r="B20" i="9"/>
  <c r="F19" i="9"/>
  <c r="B19" i="9"/>
  <c r="F18" i="9"/>
  <c r="B18" i="9"/>
  <c r="B17" i="9"/>
  <c r="F17" i="9" s="1"/>
  <c r="F16" i="9"/>
  <c r="B16" i="9"/>
  <c r="B15" i="9"/>
  <c r="F15" i="9" s="1"/>
  <c r="B14" i="9"/>
  <c r="F14" i="9" s="1"/>
  <c r="B13" i="9"/>
  <c r="B12" i="9"/>
  <c r="F11" i="9"/>
  <c r="B11" i="9"/>
  <c r="B10" i="9"/>
  <c r="B9" i="9"/>
  <c r="F8" i="9"/>
  <c r="B8" i="9"/>
  <c r="B7" i="9"/>
  <c r="F7" i="9" s="1"/>
  <c r="F6" i="9"/>
  <c r="B6" i="9"/>
  <c r="C10" i="10"/>
  <c r="G10" i="10" s="1"/>
  <c r="B10" i="10"/>
  <c r="F10" i="10" s="1"/>
  <c r="G9" i="10"/>
  <c r="C9" i="10"/>
  <c r="B9" i="10"/>
  <c r="F9" i="10" s="1"/>
  <c r="G8" i="10"/>
  <c r="C8" i="10"/>
  <c r="B8" i="10"/>
  <c r="F8" i="10" s="1"/>
  <c r="C7" i="10"/>
  <c r="G7" i="10" s="1"/>
  <c r="B7" i="10"/>
  <c r="F7" i="10" s="1"/>
  <c r="C6" i="10"/>
  <c r="B6" i="10"/>
  <c r="F6" i="10" s="1"/>
  <c r="G5" i="10"/>
  <c r="F5" i="10"/>
  <c r="C5" i="10"/>
  <c r="B5" i="10"/>
  <c r="C14" i="53"/>
  <c r="G14" i="53" s="1"/>
  <c r="B14" i="53"/>
  <c r="F14" i="53" s="1"/>
  <c r="G13" i="53"/>
  <c r="C13" i="53"/>
  <c r="B13" i="53"/>
  <c r="F13" i="53" s="1"/>
  <c r="C12" i="53"/>
  <c r="B12" i="53"/>
  <c r="F12" i="53" s="1"/>
  <c r="C11" i="53"/>
  <c r="G11" i="53" s="1"/>
  <c r="B11" i="53"/>
  <c r="C10" i="53"/>
  <c r="G10" i="53" s="1"/>
  <c r="B10" i="53"/>
  <c r="G9" i="53"/>
  <c r="C9" i="53"/>
  <c r="B9" i="53"/>
  <c r="G8" i="53"/>
  <c r="C8" i="53"/>
  <c r="B8" i="53"/>
  <c r="F8" i="53" s="1"/>
  <c r="C7" i="53"/>
  <c r="G7" i="53" s="1"/>
  <c r="B7" i="53"/>
  <c r="F7" i="53" s="1"/>
  <c r="G6" i="53"/>
  <c r="C6" i="53"/>
  <c r="B6" i="53"/>
  <c r="F6" i="53" s="1"/>
  <c r="C5" i="53"/>
  <c r="G5" i="53" s="1"/>
  <c r="B5" i="53"/>
  <c r="F5" i="53" s="1"/>
  <c r="G20" i="8"/>
  <c r="C20" i="8"/>
  <c r="B20" i="8"/>
  <c r="F20" i="8" s="1"/>
  <c r="C19" i="8"/>
  <c r="G19" i="8" s="1"/>
  <c r="B19" i="8"/>
  <c r="F19" i="8" s="1"/>
  <c r="C18" i="8"/>
  <c r="B18" i="8"/>
  <c r="C17" i="8"/>
  <c r="G17" i="8" s="1"/>
  <c r="B17" i="8"/>
  <c r="F17" i="8" s="1"/>
  <c r="F16" i="8"/>
  <c r="C16" i="8"/>
  <c r="G16" i="8" s="1"/>
  <c r="B16" i="8"/>
  <c r="C15" i="8"/>
  <c r="G15" i="8" s="1"/>
  <c r="B15" i="8"/>
  <c r="C14" i="8"/>
  <c r="G14" i="8" s="1"/>
  <c r="B14" i="8"/>
  <c r="F14" i="8" s="1"/>
  <c r="G13" i="8"/>
  <c r="C13" i="8"/>
  <c r="B13" i="8"/>
  <c r="G12" i="8"/>
  <c r="F12" i="8"/>
  <c r="C12" i="8"/>
  <c r="B12" i="8"/>
  <c r="G11" i="8"/>
  <c r="C11" i="8"/>
  <c r="B11" i="8"/>
  <c r="F11" i="8" s="1"/>
  <c r="C10" i="8"/>
  <c r="B10" i="8"/>
  <c r="C9" i="8"/>
  <c r="G9" i="8" s="1"/>
  <c r="B9" i="8"/>
  <c r="F9" i="8" s="1"/>
  <c r="F8" i="8"/>
  <c r="C8" i="8"/>
  <c r="G8" i="8" s="1"/>
  <c r="B8" i="8"/>
  <c r="F7" i="8"/>
  <c r="C7" i="8"/>
  <c r="G7" i="8" s="1"/>
  <c r="B7" i="8"/>
  <c r="F6" i="8"/>
  <c r="C6" i="8"/>
  <c r="G6" i="8" s="1"/>
  <c r="B6" i="8"/>
  <c r="C5" i="8"/>
  <c r="G5" i="8" s="1"/>
  <c r="B5" i="8"/>
  <c r="F5" i="8" s="1"/>
  <c r="I26" i="7"/>
  <c r="D26" i="7"/>
  <c r="J26" i="7" s="1"/>
  <c r="C26" i="7"/>
  <c r="B26" i="7"/>
  <c r="H26" i="7" s="1"/>
  <c r="I24" i="7"/>
  <c r="C24" i="7"/>
  <c r="B24" i="7"/>
  <c r="H24" i="7" s="1"/>
  <c r="C23" i="7"/>
  <c r="I23" i="7" s="1"/>
  <c r="B23" i="7"/>
  <c r="H23" i="7" s="1"/>
  <c r="I22" i="7"/>
  <c r="C22" i="7"/>
  <c r="B22" i="7"/>
  <c r="H22" i="7" s="1"/>
  <c r="I21" i="7"/>
  <c r="H21" i="7"/>
  <c r="C21" i="7"/>
  <c r="B21" i="7"/>
  <c r="H20" i="7"/>
  <c r="C20" i="7"/>
  <c r="B20" i="7"/>
  <c r="I19" i="7"/>
  <c r="C19" i="7"/>
  <c r="B19" i="7"/>
  <c r="H19" i="7" s="1"/>
  <c r="H18" i="7"/>
  <c r="C18" i="7"/>
  <c r="I18" i="7" s="1"/>
  <c r="B18" i="7"/>
  <c r="C17" i="7"/>
  <c r="I17" i="7" s="1"/>
  <c r="B17" i="7"/>
  <c r="H16" i="7"/>
  <c r="C16" i="7"/>
  <c r="I16" i="7" s="1"/>
  <c r="B16" i="7"/>
  <c r="C15" i="7"/>
  <c r="I15" i="7" s="1"/>
  <c r="B15" i="7"/>
  <c r="C14" i="7"/>
  <c r="I14" i="7" s="1"/>
  <c r="B14" i="7"/>
  <c r="H14" i="7" s="1"/>
  <c r="I13" i="7"/>
  <c r="C13" i="7"/>
  <c r="B13" i="7"/>
  <c r="H13" i="7" s="1"/>
  <c r="C12" i="7"/>
  <c r="I12" i="7" s="1"/>
  <c r="B12" i="7"/>
  <c r="H12" i="7" s="1"/>
  <c r="C11" i="7"/>
  <c r="I11" i="7" s="1"/>
  <c r="B11" i="7"/>
  <c r="H11" i="7" s="1"/>
  <c r="C10" i="7"/>
  <c r="I10" i="7" s="1"/>
  <c r="B10" i="7"/>
  <c r="H10" i="7" s="1"/>
  <c r="I9" i="7"/>
  <c r="C9" i="7"/>
  <c r="B9" i="7"/>
  <c r="H9" i="7" s="1"/>
  <c r="C8" i="7"/>
  <c r="I8" i="7" s="1"/>
  <c r="B8" i="7"/>
  <c r="H8" i="7" s="1"/>
  <c r="C7" i="7"/>
  <c r="I7" i="7" s="1"/>
  <c r="B7" i="7"/>
  <c r="H7" i="7" s="1"/>
  <c r="C6" i="7"/>
  <c r="I6" i="7" s="1"/>
  <c r="B6" i="7"/>
  <c r="H6" i="7" s="1"/>
  <c r="F46" i="6"/>
  <c r="B46" i="6"/>
  <c r="B45" i="6"/>
  <c r="F45" i="6" s="1"/>
  <c r="F44" i="6"/>
  <c r="B44" i="6"/>
  <c r="F43" i="6"/>
  <c r="B43" i="6"/>
  <c r="B42" i="6"/>
  <c r="F42" i="6" s="1"/>
  <c r="F41" i="6"/>
  <c r="B41" i="6"/>
  <c r="B38" i="6"/>
  <c r="F38" i="6" s="1"/>
  <c r="F37" i="6"/>
  <c r="B37" i="6"/>
  <c r="F36" i="6"/>
  <c r="B36" i="6"/>
  <c r="F35" i="6"/>
  <c r="B35" i="6"/>
  <c r="F34" i="6"/>
  <c r="B34" i="6"/>
  <c r="F33" i="6"/>
  <c r="B33" i="6"/>
  <c r="B32" i="6"/>
  <c r="F32" i="6" s="1"/>
  <c r="F29" i="6"/>
  <c r="B29" i="6"/>
  <c r="B28" i="6"/>
  <c r="F28" i="6" s="1"/>
  <c r="F27" i="6"/>
  <c r="B27" i="6"/>
  <c r="F26" i="6"/>
  <c r="B26" i="6"/>
  <c r="B23" i="6"/>
  <c r="F23" i="6" s="1"/>
  <c r="F22" i="6"/>
  <c r="B22" i="6"/>
  <c r="B21" i="6"/>
  <c r="F21" i="6" s="1"/>
  <c r="B20" i="6"/>
  <c r="F20" i="6" s="1"/>
  <c r="F17" i="6"/>
  <c r="B17" i="6"/>
  <c r="B16" i="6"/>
  <c r="F16" i="6" s="1"/>
  <c r="F15" i="6"/>
  <c r="B15" i="6"/>
  <c r="F14" i="6"/>
  <c r="B14" i="6"/>
  <c r="F13" i="6"/>
  <c r="B13" i="6"/>
  <c r="F12" i="6"/>
  <c r="B12" i="6"/>
  <c r="F11" i="6"/>
  <c r="B11" i="6"/>
  <c r="B8" i="6"/>
  <c r="F8" i="6" s="1"/>
  <c r="F7" i="6"/>
  <c r="B7" i="6"/>
  <c r="B6" i="6"/>
  <c r="F6" i="6" s="1"/>
  <c r="I89" i="76"/>
  <c r="D89" i="76"/>
  <c r="C89" i="76"/>
  <c r="B89" i="76"/>
  <c r="I88" i="76"/>
  <c r="D88" i="76"/>
  <c r="C88" i="76"/>
  <c r="B88" i="76"/>
  <c r="D87" i="76"/>
  <c r="C87" i="76"/>
  <c r="B87" i="76"/>
  <c r="D86" i="76"/>
  <c r="C86" i="76"/>
  <c r="B86" i="76"/>
  <c r="D85" i="76"/>
  <c r="C85" i="76"/>
  <c r="B85" i="76"/>
  <c r="G85" i="76" s="1"/>
  <c r="H84" i="76"/>
  <c r="D84" i="76"/>
  <c r="C84" i="76"/>
  <c r="B84" i="76"/>
  <c r="G84" i="76" s="1"/>
  <c r="G83" i="76"/>
  <c r="D83" i="76"/>
  <c r="C83" i="76"/>
  <c r="H83" i="76" s="1"/>
  <c r="B83" i="76"/>
  <c r="G79" i="76"/>
  <c r="B79" i="76"/>
  <c r="B78" i="76"/>
  <c r="G78" i="76" s="1"/>
  <c r="B77" i="76"/>
  <c r="G77" i="76" s="1"/>
  <c r="G76" i="76"/>
  <c r="B76" i="76"/>
  <c r="G75" i="76"/>
  <c r="B75" i="76"/>
  <c r="G72" i="76"/>
  <c r="B72" i="76"/>
  <c r="G71" i="76"/>
  <c r="B71" i="76"/>
  <c r="B70" i="76"/>
  <c r="G70" i="76" s="1"/>
  <c r="G67" i="76"/>
  <c r="B67" i="76"/>
  <c r="B66" i="76"/>
  <c r="G66" i="76" s="1"/>
  <c r="G65" i="76"/>
  <c r="B65" i="76"/>
  <c r="G64" i="76"/>
  <c r="B64" i="76"/>
  <c r="G63" i="76"/>
  <c r="B63" i="76"/>
  <c r="G62" i="76"/>
  <c r="B62" i="76"/>
  <c r="G59" i="76"/>
  <c r="B59" i="76"/>
  <c r="B58" i="76"/>
  <c r="G58" i="76" s="1"/>
  <c r="G57" i="76"/>
  <c r="B57" i="76"/>
  <c r="B56" i="76"/>
  <c r="G56" i="76" s="1"/>
  <c r="B52" i="76"/>
  <c r="G52" i="76" s="1"/>
  <c r="G51" i="76"/>
  <c r="B51" i="76"/>
  <c r="B50" i="76"/>
  <c r="G50" i="76" s="1"/>
  <c r="G49" i="76"/>
  <c r="B49" i="76"/>
  <c r="G48" i="76"/>
  <c r="B48" i="76"/>
  <c r="B47" i="76"/>
  <c r="G47" i="76" s="1"/>
  <c r="G46" i="76"/>
  <c r="B46" i="76"/>
  <c r="B45" i="76"/>
  <c r="G45" i="76" s="1"/>
  <c r="G44" i="76"/>
  <c r="B44" i="76"/>
  <c r="G43" i="76"/>
  <c r="B43" i="76"/>
  <c r="G42" i="76"/>
  <c r="B42" i="76"/>
  <c r="G41" i="76"/>
  <c r="B41" i="76"/>
  <c r="G40" i="76"/>
  <c r="B40" i="76"/>
  <c r="B37" i="76"/>
  <c r="G37" i="76" s="1"/>
  <c r="G36" i="76"/>
  <c r="B36" i="76"/>
  <c r="B33" i="76"/>
  <c r="G33" i="76" s="1"/>
  <c r="B32" i="76"/>
  <c r="G32" i="76" s="1"/>
  <c r="G31" i="76"/>
  <c r="B31" i="76"/>
  <c r="B30" i="76"/>
  <c r="G30" i="76" s="1"/>
  <c r="G29" i="76"/>
  <c r="B29" i="76"/>
  <c r="B28" i="76"/>
  <c r="G28" i="76" s="1"/>
  <c r="B27" i="76"/>
  <c r="G27" i="76" s="1"/>
  <c r="G26" i="76"/>
  <c r="B26" i="76"/>
  <c r="B23" i="76"/>
  <c r="G23" i="76" s="1"/>
  <c r="G22" i="76"/>
  <c r="B22" i="76"/>
  <c r="G19" i="76"/>
  <c r="B19" i="76"/>
  <c r="G18" i="76"/>
  <c r="B18" i="76"/>
  <c r="G17" i="76"/>
  <c r="B17" i="76"/>
  <c r="G16" i="76"/>
  <c r="B16" i="76"/>
  <c r="B15" i="76"/>
  <c r="G15" i="76" s="1"/>
  <c r="G14" i="76"/>
  <c r="B14" i="76"/>
  <c r="B13" i="76"/>
  <c r="G13" i="76" s="1"/>
  <c r="G10" i="76"/>
  <c r="B10" i="76"/>
  <c r="G9" i="76"/>
  <c r="B9" i="76"/>
  <c r="B8" i="76"/>
  <c r="G8" i="76" s="1"/>
  <c r="G7" i="76"/>
  <c r="B7" i="76"/>
  <c r="G6" i="76"/>
  <c r="B6" i="76"/>
  <c r="H24" i="34"/>
  <c r="D24" i="34"/>
  <c r="J24" i="34" s="1"/>
  <c r="C24" i="34"/>
  <c r="I24" i="34" s="1"/>
  <c r="B24" i="34"/>
  <c r="J23" i="34"/>
  <c r="H23" i="34"/>
  <c r="D23" i="34"/>
  <c r="C23" i="34"/>
  <c r="I23" i="34" s="1"/>
  <c r="B23" i="34"/>
  <c r="H22" i="34"/>
  <c r="D22" i="34"/>
  <c r="J22" i="34" s="1"/>
  <c r="C22" i="34"/>
  <c r="I22" i="34" s="1"/>
  <c r="B22" i="34"/>
  <c r="J21" i="34"/>
  <c r="D21" i="34"/>
  <c r="C21" i="34"/>
  <c r="I21" i="34" s="1"/>
  <c r="B21" i="34"/>
  <c r="H21" i="34" s="1"/>
  <c r="H20" i="34"/>
  <c r="D20" i="34"/>
  <c r="J20" i="34" s="1"/>
  <c r="C20" i="34"/>
  <c r="I20" i="34" s="1"/>
  <c r="B20" i="34"/>
  <c r="J17" i="34"/>
  <c r="D17" i="34"/>
  <c r="C17" i="34"/>
  <c r="I17" i="34" s="1"/>
  <c r="B17" i="34"/>
  <c r="H17" i="34" s="1"/>
  <c r="H16" i="34"/>
  <c r="D16" i="34"/>
  <c r="J16" i="34" s="1"/>
  <c r="C16" i="34"/>
  <c r="I16" i="34" s="1"/>
  <c r="B16" i="34"/>
  <c r="J15" i="34"/>
  <c r="I15" i="34"/>
  <c r="D15" i="34"/>
  <c r="C15" i="34"/>
  <c r="B15" i="34"/>
  <c r="H15" i="34" s="1"/>
  <c r="H14" i="34"/>
  <c r="D14" i="34"/>
  <c r="J14" i="34" s="1"/>
  <c r="C14" i="34"/>
  <c r="I14" i="34" s="1"/>
  <c r="B14" i="34"/>
  <c r="J13" i="34"/>
  <c r="I13" i="34"/>
  <c r="D13" i="34"/>
  <c r="C13" i="34"/>
  <c r="B13" i="34"/>
  <c r="H13" i="34" s="1"/>
  <c r="J12" i="34"/>
  <c r="H12" i="34"/>
  <c r="D12" i="34"/>
  <c r="C12" i="34"/>
  <c r="I12" i="34" s="1"/>
  <c r="B12" i="34"/>
  <c r="J11" i="34"/>
  <c r="D11" i="34"/>
  <c r="C11" i="34"/>
  <c r="I11" i="34" s="1"/>
  <c r="B11" i="34"/>
  <c r="H11" i="34" s="1"/>
  <c r="H10" i="34"/>
  <c r="D10" i="34"/>
  <c r="J10" i="34" s="1"/>
  <c r="C10" i="34"/>
  <c r="I10" i="34" s="1"/>
  <c r="B10" i="34"/>
  <c r="J9" i="34"/>
  <c r="D9" i="34"/>
  <c r="C9" i="34"/>
  <c r="I9" i="34" s="1"/>
  <c r="B9" i="34"/>
  <c r="H9" i="34" s="1"/>
  <c r="H8" i="34"/>
  <c r="D8" i="34"/>
  <c r="J8" i="34" s="1"/>
  <c r="C8" i="34"/>
  <c r="I8" i="34" s="1"/>
  <c r="B8" i="34"/>
  <c r="J7" i="34"/>
  <c r="H7" i="34"/>
  <c r="D7" i="34"/>
  <c r="C7" i="34"/>
  <c r="I7" i="34" s="1"/>
  <c r="B7" i="34"/>
  <c r="H6" i="34"/>
  <c r="D6" i="34"/>
  <c r="J6" i="34" s="1"/>
  <c r="C6" i="34"/>
  <c r="I6" i="34" s="1"/>
  <c r="B6" i="34"/>
  <c r="B16" i="11"/>
  <c r="B15" i="11"/>
  <c r="E15" i="11" s="1"/>
  <c r="B14" i="11"/>
  <c r="E14" i="11" s="1"/>
  <c r="E13" i="11"/>
  <c r="B13" i="11"/>
  <c r="B12" i="11"/>
  <c r="E12" i="11" s="1"/>
  <c r="B11" i="11"/>
  <c r="B10" i="11"/>
  <c r="B9" i="11"/>
  <c r="E9" i="11" s="1"/>
  <c r="B8" i="11"/>
  <c r="E8" i="11" s="1"/>
  <c r="B7" i="11"/>
  <c r="E7" i="11" s="1"/>
  <c r="B6" i="11"/>
  <c r="E6" i="11" s="1"/>
  <c r="B5" i="11"/>
  <c r="E5" i="11" s="1"/>
  <c r="B7" i="14"/>
  <c r="E7" i="14" s="1"/>
  <c r="B6" i="14"/>
  <c r="E6" i="14" s="1"/>
  <c r="B5" i="14"/>
  <c r="B4" i="14"/>
  <c r="F54" i="3"/>
  <c r="B54" i="3"/>
  <c r="B53" i="3"/>
  <c r="F53" i="3" s="1"/>
  <c r="B52" i="3"/>
  <c r="F52" i="3" s="1"/>
  <c r="B51" i="3"/>
  <c r="B50" i="3"/>
  <c r="F50" i="3" s="1"/>
  <c r="B49" i="3"/>
  <c r="F49" i="3" s="1"/>
  <c r="B48" i="3"/>
  <c r="F48" i="3" s="1"/>
  <c r="F47" i="3"/>
  <c r="B47" i="3"/>
  <c r="B46" i="3"/>
  <c r="F46" i="3" s="1"/>
  <c r="B45" i="3"/>
  <c r="F45" i="3" s="1"/>
  <c r="B44" i="3"/>
  <c r="F44" i="3" s="1"/>
  <c r="B43" i="3"/>
  <c r="F43" i="3" s="1"/>
  <c r="B42" i="3"/>
  <c r="F42" i="3" s="1"/>
  <c r="F41" i="3"/>
  <c r="B41" i="3"/>
  <c r="B40" i="3"/>
  <c r="B39" i="3"/>
  <c r="F39" i="3" s="1"/>
  <c r="F38" i="3"/>
  <c r="B38" i="3"/>
  <c r="F37" i="3"/>
  <c r="B37" i="3"/>
  <c r="B36" i="3"/>
  <c r="F36" i="3" s="1"/>
  <c r="B35" i="3"/>
  <c r="F35" i="3" s="1"/>
  <c r="F34" i="3"/>
  <c r="B34" i="3"/>
  <c r="F33" i="3"/>
  <c r="B33" i="3"/>
  <c r="F32" i="3"/>
  <c r="B32" i="3"/>
  <c r="B31" i="3"/>
  <c r="F31" i="3" s="1"/>
  <c r="B30" i="3"/>
  <c r="B29" i="3"/>
  <c r="F29" i="3" s="1"/>
  <c r="B28" i="3"/>
  <c r="F28" i="3" s="1"/>
  <c r="B27" i="3"/>
  <c r="F27" i="3" s="1"/>
  <c r="B26" i="3"/>
  <c r="F26" i="3" s="1"/>
  <c r="B25" i="3"/>
  <c r="F25" i="3" s="1"/>
  <c r="B24" i="3"/>
  <c r="F24" i="3" s="1"/>
  <c r="B23" i="3"/>
  <c r="F23" i="3" s="1"/>
  <c r="F22" i="3"/>
  <c r="B22" i="3"/>
  <c r="B21" i="3"/>
  <c r="F21" i="3" s="1"/>
  <c r="B20" i="3"/>
  <c r="F20" i="3" s="1"/>
  <c r="B19" i="3"/>
  <c r="B18" i="3"/>
  <c r="F18" i="3" s="1"/>
  <c r="F17" i="3"/>
  <c r="B17" i="3"/>
  <c r="B16" i="3"/>
  <c r="F16" i="3" s="1"/>
  <c r="F15" i="3"/>
  <c r="B15" i="3"/>
  <c r="B14" i="3"/>
  <c r="F14" i="3" s="1"/>
  <c r="F13" i="3"/>
  <c r="B13" i="3"/>
  <c r="F12" i="3"/>
  <c r="B12" i="3"/>
  <c r="B11" i="3"/>
  <c r="B10" i="3"/>
  <c r="F10" i="3" s="1"/>
  <c r="B9" i="3"/>
  <c r="F9" i="3" s="1"/>
  <c r="B8" i="3"/>
  <c r="F8" i="3" s="1"/>
  <c r="B7" i="3"/>
  <c r="F7" i="3" s="1"/>
  <c r="B6" i="3"/>
  <c r="F6" i="3" s="1"/>
  <c r="F5" i="3"/>
  <c r="B5" i="3"/>
  <c r="B71" i="2"/>
  <c r="F71" i="2" s="1"/>
  <c r="B70" i="2"/>
  <c r="F70" i="2" s="1"/>
  <c r="B69" i="2"/>
  <c r="F69" i="2" s="1"/>
  <c r="F68" i="2"/>
  <c r="B68" i="2"/>
  <c r="B67" i="2"/>
  <c r="F67" i="2" s="1"/>
  <c r="B66" i="2"/>
  <c r="F66" i="2" s="1"/>
  <c r="B65" i="2"/>
  <c r="F65" i="2" s="1"/>
  <c r="F64" i="2"/>
  <c r="B64" i="2"/>
  <c r="B63" i="2"/>
  <c r="F63" i="2" s="1"/>
  <c r="B62" i="2"/>
  <c r="F62" i="2" s="1"/>
  <c r="B61" i="2"/>
  <c r="F61" i="2" s="1"/>
  <c r="B60" i="2"/>
  <c r="F60" i="2" s="1"/>
  <c r="B59" i="2"/>
  <c r="F59" i="2" s="1"/>
  <c r="B58" i="2"/>
  <c r="F58" i="2" s="1"/>
  <c r="B57" i="2"/>
  <c r="F57" i="2" s="1"/>
  <c r="F56" i="2"/>
  <c r="B56" i="2"/>
  <c r="B55" i="2"/>
  <c r="B54" i="2"/>
  <c r="B53" i="2"/>
  <c r="F53" i="2" s="1"/>
  <c r="B52" i="2"/>
  <c r="B51" i="2"/>
  <c r="B50" i="2"/>
  <c r="F50" i="2" s="1"/>
  <c r="B49" i="2"/>
  <c r="F49" i="2" s="1"/>
  <c r="B48" i="2"/>
  <c r="F48" i="2" s="1"/>
  <c r="B47" i="2"/>
  <c r="F47" i="2" s="1"/>
  <c r="F46" i="2"/>
  <c r="B46" i="2"/>
  <c r="B45" i="2"/>
  <c r="F45" i="2" s="1"/>
  <c r="B44" i="2"/>
  <c r="B43" i="2"/>
  <c r="B42" i="2"/>
  <c r="F42" i="2" s="1"/>
  <c r="B41" i="2"/>
  <c r="F41" i="2" s="1"/>
  <c r="B40" i="2"/>
  <c r="F40" i="2" s="1"/>
  <c r="B39" i="2"/>
  <c r="F39" i="2" s="1"/>
  <c r="B38" i="2"/>
  <c r="F38" i="2" s="1"/>
  <c r="F37" i="2"/>
  <c r="B37" i="2"/>
  <c r="B36" i="2"/>
  <c r="F36" i="2" s="1"/>
  <c r="B35" i="2"/>
  <c r="F35" i="2" s="1"/>
  <c r="B34" i="2"/>
  <c r="F34" i="2" s="1"/>
  <c r="F33" i="2"/>
  <c r="B33" i="2"/>
  <c r="B32" i="2"/>
  <c r="F32" i="2" s="1"/>
  <c r="B31" i="2"/>
  <c r="B30" i="2"/>
  <c r="B29" i="2"/>
  <c r="B28" i="2"/>
  <c r="F27" i="2"/>
  <c r="B27" i="2"/>
  <c r="B26" i="2"/>
  <c r="F26" i="2" s="1"/>
  <c r="B25" i="2"/>
  <c r="F25" i="2" s="1"/>
  <c r="B24" i="2"/>
  <c r="F24" i="2" s="1"/>
  <c r="B23" i="2"/>
  <c r="F23" i="2" s="1"/>
  <c r="B22" i="2"/>
  <c r="F22" i="2" s="1"/>
  <c r="F21" i="2"/>
  <c r="B21" i="2"/>
  <c r="B20" i="2"/>
  <c r="F20" i="2" s="1"/>
  <c r="F19" i="2"/>
  <c r="B19" i="2"/>
  <c r="B18" i="2"/>
  <c r="F18" i="2" s="1"/>
  <c r="B17" i="2"/>
  <c r="F17" i="2" s="1"/>
  <c r="B16" i="2"/>
  <c r="F16" i="2" s="1"/>
  <c r="B15" i="2"/>
  <c r="F15" i="2" s="1"/>
  <c r="B14" i="2"/>
  <c r="F14" i="2" s="1"/>
  <c r="B13" i="2"/>
  <c r="F13" i="2" s="1"/>
  <c r="B12" i="2"/>
  <c r="F12" i="2" s="1"/>
  <c r="F11" i="2"/>
  <c r="B11" i="2"/>
  <c r="B10" i="2"/>
  <c r="F10" i="2" s="1"/>
  <c r="B9" i="2"/>
  <c r="F9" i="2" s="1"/>
  <c r="B8" i="2"/>
  <c r="F8" i="2" s="1"/>
  <c r="B7" i="2"/>
  <c r="F7" i="2" s="1"/>
  <c r="B6" i="2"/>
  <c r="F6" i="2" s="1"/>
  <c r="B22" i="1"/>
  <c r="E22" i="1" s="1"/>
  <c r="B21" i="1"/>
  <c r="E21" i="1" s="1"/>
  <c r="E20" i="1"/>
  <c r="B20" i="1"/>
  <c r="B19" i="1"/>
  <c r="E19" i="1" s="1"/>
  <c r="B18" i="1"/>
  <c r="E18" i="1" s="1"/>
  <c r="B17" i="1"/>
  <c r="E17" i="1" s="1"/>
  <c r="B16" i="1"/>
  <c r="E16" i="1" s="1"/>
  <c r="B15" i="1"/>
  <c r="E15" i="1" s="1"/>
  <c r="B14" i="1"/>
  <c r="E14" i="1" s="1"/>
  <c r="B13" i="1"/>
  <c r="E13" i="1" s="1"/>
  <c r="E12" i="1"/>
  <c r="B12" i="1"/>
  <c r="B11" i="1"/>
  <c r="E11" i="1" s="1"/>
  <c r="B10" i="1"/>
  <c r="E10" i="1" s="1"/>
  <c r="B9" i="1"/>
  <c r="E9" i="1" s="1"/>
  <c r="B8" i="1"/>
  <c r="E8" i="1" s="1"/>
  <c r="B7" i="1"/>
  <c r="E7" i="1" s="1"/>
  <c r="B6" i="1"/>
  <c r="E6" i="1" s="1"/>
  <c r="B5" i="1"/>
  <c r="E5" i="1" s="1"/>
  <c r="E12" i="66" l="1"/>
  <c r="E20" i="66"/>
  <c r="E13" i="65"/>
  <c r="F11" i="67"/>
  <c r="F19" i="67"/>
  <c r="F27" i="67"/>
  <c r="F37" i="67"/>
  <c r="F45" i="67"/>
  <c r="F54" i="67"/>
  <c r="F64" i="67"/>
  <c r="F72" i="67"/>
  <c r="E13" i="66"/>
  <c r="E21" i="66"/>
  <c r="E14" i="65"/>
  <c r="F12" i="67"/>
  <c r="F20" i="67"/>
  <c r="F28" i="67"/>
  <c r="F38" i="67"/>
  <c r="F46" i="67"/>
  <c r="F65" i="67"/>
  <c r="F73" i="67"/>
  <c r="E14" i="66"/>
  <c r="E22" i="66"/>
  <c r="F13" i="67"/>
  <c r="F21" i="67"/>
  <c r="F29" i="67"/>
  <c r="F39" i="67"/>
  <c r="F57" i="67"/>
  <c r="F66" i="67"/>
  <c r="F74" i="67"/>
  <c r="E15" i="66"/>
  <c r="E23" i="66"/>
  <c r="E17" i="65"/>
  <c r="F14" i="67"/>
  <c r="F22" i="67"/>
  <c r="F30" i="67"/>
  <c r="F40" i="67"/>
  <c r="F49" i="67"/>
  <c r="F67" i="67"/>
  <c r="F75" i="67"/>
  <c r="E16" i="66"/>
  <c r="E24" i="66"/>
  <c r="E18" i="65"/>
  <c r="F15" i="67"/>
  <c r="F23" i="67"/>
  <c r="F31" i="67"/>
  <c r="F41" i="67"/>
  <c r="F50" i="67"/>
  <c r="F60" i="67"/>
  <c r="F68" i="67"/>
  <c r="E9" i="66"/>
  <c r="E17" i="66"/>
  <c r="E25" i="66"/>
  <c r="E10" i="65"/>
  <c r="E19" i="65"/>
  <c r="F16" i="67"/>
  <c r="F24" i="67"/>
  <c r="F42" i="67"/>
  <c r="F51" i="67"/>
  <c r="F61" i="67"/>
  <c r="F69" i="67"/>
  <c r="E10" i="66"/>
  <c r="E18" i="66"/>
  <c r="E11" i="65"/>
  <c r="F17" i="67"/>
  <c r="F25" i="67"/>
  <c r="F43" i="67"/>
  <c r="F52" i="67"/>
  <c r="F62" i="67"/>
</calcChain>
</file>

<file path=xl/sharedStrings.xml><?xml version="1.0" encoding="utf-8"?>
<sst xmlns="http://schemas.openxmlformats.org/spreadsheetml/2006/main" count="2563" uniqueCount="1875">
  <si>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</si>
  <si>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</si>
  <si>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</si>
  <si>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</si>
  <si>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</si>
  <si>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</si>
  <si>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</si>
  <si>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</si>
  <si>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</si>
  <si>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</si>
  <si>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</si>
  <si>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</si>
  <si>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</si>
  <si>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</si>
  <si>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</si>
  <si>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</si>
  <si>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</si>
  <si>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</si>
  <si>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</si>
  <si>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</si>
  <si>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</si>
  <si>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</si>
  <si>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</si>
  <si>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</si>
  <si>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</si>
  <si>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</si>
  <si>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</si>
  <si>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</si>
  <si>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</si>
  <si>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</si>
  <si>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</si>
  <si>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</si>
  <si>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</si>
  <si>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</si>
  <si>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</si>
  <si>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</si>
  <si>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</si>
  <si>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</si>
  <si>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Balanceoplysninger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</si>
  <si>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</si>
  <si>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</si>
  <si>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</si>
  <si>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</si>
  <si>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</si>
  <si>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</si>
  <si>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</si>
  <si>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</si>
  <si>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</si>
  <si>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</si>
  <si>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</si>
  <si>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</si>
  <si>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</si>
  <si>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</si>
  <si>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</si>
  <si>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</si>
  <si>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</si>
  <si>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</si>
  <si>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</si>
  <si>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</si>
  <si>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</si>
  <si>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</si>
  <si>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</si>
  <si>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</si>
  <si>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</si>
  <si>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</si>
  <si>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</si>
  <si>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</si>
  <si>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</si>
  <si>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</si>
  <si>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</si>
  <si>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</si>
  <si>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</si>
  <si>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</si>
  <si>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</si>
  <si>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</si>
  <si>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</si>
  <si>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</si>
  <si>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</si>
  <si>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</si>
  <si>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</si>
  <si>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</si>
  <si>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</si>
  <si>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</si>
  <si>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</si>
  <si>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</si>
  <si>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</si>
  <si>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</si>
  <si>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</si>
  <si>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</si>
  <si>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</si>
  <si>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</si>
  <si>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</si>
  <si>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</si>
  <si>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</si>
  <si>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</si>
  <si>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</si>
  <si>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</si>
  <si>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</si>
  <si>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</si>
  <si>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</si>
  <si>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</si>
  <si>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</si>
  <si>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</si>
  <si>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</si>
  <si>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</si>
  <si>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</si>
  <si>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</si>
  <si>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</si>
  <si>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</si>
  <si>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</si>
  <si>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</si>
  <si>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</si>
  <si>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</si>
  <si>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</si>
  <si>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</si>
  <si>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</si>
  <si>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</si>
  <si>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</si>
  <si>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</si>
  <si>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</si>
  <si>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</si>
  <si>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</si>
  <si>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</si>
  <si>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</si>
  <si>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</si>
  <si>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</si>
  <si>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</si>
  <si>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</si>
  <si>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</si>
  <si>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</si>
  <si>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</si>
  <si>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</si>
  <si>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</si>
  <si>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</si>
  <si>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</si>
  <si>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</si>
  <si>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</si>
  <si>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</si>
  <si>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</si>
  <si>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</si>
  <si>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</si>
  <si>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</si>
  <si>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</si>
  <si>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</si>
  <si>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</si>
  <si>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</si>
  <si>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</si>
  <si>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</si>
  <si>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</si>
  <si>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</si>
  <si>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</si>
  <si>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</si>
  <si>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</si>
  <si>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</si>
  <si>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</si>
  <si>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</si>
  <si>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</si>
  <si>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</si>
  <si>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</si>
  <si>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</si>
  <si>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</si>
  <si>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</si>
  <si>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</si>
  <si>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</si>
  <si>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</si>
  <si>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</si>
  <si>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</si>
  <si>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</si>
  <si>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</si>
  <si>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</si>
  <si>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</si>
  <si>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</si>
  <si>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</si>
  <si>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</si>
  <si>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</si>
  <si>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</si>
  <si>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</si>
  <si>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</si>
  <si>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</si>
  <si>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</si>
  <si>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</si>
  <si>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</si>
  <si>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</si>
  <si>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</si>
  <si>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</si>
  <si>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</si>
  <si>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</si>
  <si>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</si>
  <si>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</si>
  <si>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</si>
  <si>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</si>
  <si>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</si>
  <si>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</si>
  <si>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</si>
  <si>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</si>
  <si>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</si>
  <si>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</si>
  <si>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</si>
  <si>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</si>
  <si>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</si>
  <si>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</si>
  <si>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</si>
  <si>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</si>
  <si>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</si>
  <si>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</si>
  <si>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</si>
  <si>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</si>
  <si>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</si>
  <si>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</si>
  <si>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</si>
  <si>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</si>
  <si>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</si>
  <si>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</si>
  <si>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</si>
  <si>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</si>
  <si>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</si>
  <si>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</si>
  <si>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</si>
  <si>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</si>
  <si>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</si>
  <si>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</si>
  <si>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</si>
  <si>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</si>
  <si>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</si>
  <si>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</si>
  <si>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</si>
  <si>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</si>
  <si>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</si>
  <si>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</si>
  <si>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</si>
  <si>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</si>
  <si>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</si>
  <si>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</si>
  <si>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</si>
  <si>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</si>
  <si>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</si>
  <si>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</si>
  <si>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</si>
  <si>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</si>
  <si>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</si>
  <si>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</si>
  <si>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</si>
  <si>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</si>
  <si>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</si>
  <si>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</si>
  <si>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</si>
  <si>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</si>
  <si>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</si>
  <si>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</si>
  <si>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</si>
  <si>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</si>
  <si>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</si>
  <si>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</si>
  <si>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</si>
  <si>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</si>
  <si>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</si>
  <si>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</si>
  <si>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</si>
  <si>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</si>
  <si>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</si>
  <si>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</si>
  <si>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</si>
  <si>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</si>
  <si>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</si>
  <si>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</si>
  <si>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</si>
  <si>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</si>
  <si>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</si>
  <si>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</si>
  <si>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</si>
  <si>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</si>
  <si>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</si>
  <si>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</si>
  <si>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</si>
  <si>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Tilgodehavender på opsigelse hos centralbanker</t>
  </si>
  <si>
    <t>Tilgodehavender hos kreditinstitutter</t>
  </si>
  <si>
    <t>I alt tilgodehavender hos kreditinstitutter og centralbanker</t>
  </si>
  <si>
    <t>Udlån</t>
  </si>
  <si>
    <t>Realkreditudlån nominel værdi</t>
  </si>
  <si>
    <t>Regulering for renterisiko mv.</t>
  </si>
  <si>
    <t>Regulering for kreditrisiko</t>
  </si>
  <si>
    <t>Realkreditudlån - dagsværdi i alt</t>
  </si>
  <si>
    <t>Restancer og udlæg</t>
  </si>
  <si>
    <t>Øvrige udlån</t>
  </si>
  <si>
    <t>Udlån i alt</t>
  </si>
  <si>
    <t>Restance før nedskrivning</t>
  </si>
  <si>
    <t>Udlæg før nedskrivning</t>
  </si>
  <si>
    <t>Nedskrivninger på restancer og udlæg</t>
  </si>
  <si>
    <t>Restancer og udlæg i alt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</si>
  <si>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</si>
  <si>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</si>
  <si>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</si>
  <si>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</si>
  <si>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</si>
  <si>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</si>
  <si>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Egne realkreditobligationer</t>
  </si>
  <si>
    <t>Andre realkreditobligationer</t>
  </si>
  <si>
    <t>Statsobligationer</t>
  </si>
  <si>
    <t>Øvrige obligationer</t>
  </si>
  <si>
    <t>Obligationer i alt</t>
  </si>
  <si>
    <t>Egne realkreditobligationer modregnet i udstedte obligationer</t>
  </si>
  <si>
    <t>TOC</t>
  </si>
  <si>
    <t>TK</t>
  </si>
  <si>
    <t>TKCTot</t>
  </si>
  <si>
    <t>UdRNV</t>
  </si>
  <si>
    <t>UdReR</t>
  </si>
  <si>
    <t>UdReKr</t>
  </si>
  <si>
    <t>UdRD</t>
  </si>
  <si>
    <t>UdReU</t>
  </si>
  <si>
    <t>UdXU</t>
  </si>
  <si>
    <t>UdTot</t>
  </si>
  <si>
    <t>RURN</t>
  </si>
  <si>
    <t>RUUN</t>
  </si>
  <si>
    <t>RUNRU</t>
  </si>
  <si>
    <t>ObAK</t>
  </si>
  <si>
    <t>ObKD</t>
  </si>
  <si>
    <t>ObTot</t>
  </si>
  <si>
    <t>ODERe</t>
  </si>
  <si>
    <t>ODXRe</t>
  </si>
  <si>
    <t>ODSt</t>
  </si>
  <si>
    <t>ODX</t>
  </si>
  <si>
    <t>ODTot</t>
  </si>
  <si>
    <t>ODEReM</t>
  </si>
  <si>
    <t>ODTotM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</si>
  <si>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</si>
  <si>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</si>
  <si>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</si>
  <si>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</si>
  <si>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</si>
  <si>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</si>
  <si>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</si>
  <si>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</si>
  <si>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</si>
  <si>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</si>
  <si>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</si>
  <si>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</si>
  <si>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</si>
  <si>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</si>
  <si>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</si>
  <si>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</si>
  <si>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</si>
  <si>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</si>
  <si>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</si>
  <si>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</si>
  <si>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</si>
  <si>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</si>
  <si>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</si>
  <si>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</si>
  <si>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</si>
  <si>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</si>
  <si>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</si>
  <si>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</si>
  <si>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</si>
  <si>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</si>
  <si>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</si>
  <si>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</si>
  <si>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</si>
  <si>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</si>
  <si>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</si>
  <si>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</si>
  <si>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</si>
  <si>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</si>
  <si>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</si>
  <si>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</si>
  <si>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</si>
  <si>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</si>
  <si>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</si>
  <si>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</si>
  <si>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</si>
  <si>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</si>
  <si>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</si>
  <si>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</si>
  <si>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</si>
  <si>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</si>
  <si>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</si>
  <si>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</si>
  <si>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</si>
  <si>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</si>
  <si>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</si>
  <si>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</si>
  <si>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</si>
  <si>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</si>
  <si>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</si>
  <si>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</si>
  <si>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</si>
  <si>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</si>
  <si>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</si>
  <si>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</si>
  <si>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</si>
  <si>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</si>
  <si>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</si>
  <si>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</si>
  <si>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</si>
  <si>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</si>
  <si>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</si>
  <si>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</si>
  <si>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</si>
  <si>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</si>
  <si>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</si>
  <si>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</si>
  <si>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</si>
  <si>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</si>
  <si>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</si>
  <si>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</si>
  <si>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</si>
  <si>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</si>
  <si>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Andre værdipapirer 1.000 kr.</t>
  </si>
  <si>
    <t>Realkredit-
obligationer 
1.000 kr.</t>
  </si>
  <si>
    <t>Realkreditobligationer henholdsvis andre værdipapirer - nominel værdi</t>
  </si>
  <si>
    <t>Regulering til dagsværdi</t>
  </si>
  <si>
    <t>Egne realkreditobligationer henholdsvis andre værdipapirer overført fra obligationer</t>
  </si>
  <si>
    <t>Realkreditobligationer henholdsvis andre værdipapirer i alt</t>
  </si>
  <si>
    <t>Heraf præemitteret</t>
  </si>
  <si>
    <t>Udtrukket til førstkommende kreditortermin</t>
  </si>
  <si>
    <t>Værdiændring af forpligtelser (egen kreditrisiko)</t>
  </si>
  <si>
    <t>UOn</t>
  </si>
  <si>
    <t>UOd</t>
  </si>
  <si>
    <t>UOe</t>
  </si>
  <si>
    <t>UOTot</t>
  </si>
  <si>
    <t>UOp</t>
  </si>
  <si>
    <t>UOu</t>
  </si>
  <si>
    <t>VFa</t>
  </si>
  <si>
    <t>RO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</si>
  <si>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</si>
  <si>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</si>
  <si>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</si>
  <si>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</si>
  <si>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</si>
  <si>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</si>
  <si>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</si>
  <si>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</si>
  <si>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</si>
  <si>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</si>
  <si>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</si>
  <si>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</si>
  <si>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</si>
  <si>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</si>
  <si>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</si>
  <si>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</si>
  <si>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</si>
  <si>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</si>
  <si>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</si>
  <si>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</si>
  <si>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</si>
  <si>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</si>
  <si>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</si>
  <si>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</si>
  <si>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</si>
  <si>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</si>
  <si>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</si>
  <si>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Tilgodehavender hos centralbanker</t>
  </si>
  <si>
    <t>STKT</t>
  </si>
  <si>
    <t>Tkc</t>
  </si>
  <si>
    <t>Tk</t>
  </si>
  <si>
    <t>Tc</t>
  </si>
  <si>
    <t>Gk</t>
  </si>
  <si>
    <t>Gc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</si>
  <si>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</si>
  <si>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</si>
  <si>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</si>
  <si>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</si>
  <si>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</si>
  <si>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</si>
  <si>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</si>
  <si>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</si>
  <si>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</si>
  <si>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</si>
  <si>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</si>
  <si>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</si>
  <si>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</si>
  <si>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</si>
  <si>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</si>
  <si>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</si>
  <si>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</si>
  <si>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</si>
  <si>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</si>
  <si>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</si>
  <si>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</si>
  <si>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</si>
  <si>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</si>
  <si>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</si>
  <si>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</si>
  <si>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Sp</t>
  </si>
  <si>
    <t>Den samlede risikoeksponering</t>
  </si>
  <si>
    <t>Kapitalgrundlag</t>
  </si>
  <si>
    <t>RiTot</t>
  </si>
  <si>
    <t>Kg</t>
  </si>
  <si>
    <t>Ind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</si>
  <si>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</si>
  <si>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</si>
  <si>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</si>
  <si>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</si>
  <si>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</si>
  <si>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</si>
  <si>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</si>
  <si>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</si>
  <si>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</si>
  <si>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</si>
  <si>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</si>
  <si>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</si>
  <si>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</si>
  <si>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</si>
  <si>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</si>
  <si>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</si>
  <si>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</si>
  <si>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</si>
  <si>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</si>
  <si>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</si>
  <si>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</si>
  <si>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</si>
  <si>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</si>
  <si>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</si>
  <si>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</si>
  <si>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</si>
  <si>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</si>
  <si>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</si>
  <si>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</si>
  <si>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</si>
  <si>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</si>
  <si>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</si>
  <si>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</si>
  <si>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</si>
  <si>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</si>
  <si>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</si>
  <si>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</si>
  <si>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</si>
  <si>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</si>
  <si>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</si>
  <si>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</si>
  <si>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</si>
  <si>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</si>
  <si>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</si>
  <si>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</si>
  <si>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</si>
  <si>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</si>
  <si>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</si>
  <si>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</si>
  <si>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</si>
  <si>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</si>
  <si>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Beløb år til dato</t>
  </si>
  <si>
    <t>5.1</t>
  </si>
  <si>
    <t>5.2</t>
  </si>
  <si>
    <t>5.3</t>
  </si>
  <si>
    <t>5.4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</si>
  <si>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</si>
  <si>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</si>
  <si>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</si>
  <si>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</si>
  <si>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</si>
  <si>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</si>
  <si>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</si>
  <si>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</si>
  <si>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</si>
  <si>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1.1</t>
  </si>
  <si>
    <t>1.2</t>
  </si>
  <si>
    <t>1.3</t>
  </si>
  <si>
    <t>1.4</t>
  </si>
  <si>
    <t>1.5</t>
  </si>
  <si>
    <t>1.6</t>
  </si>
  <si>
    <t>Nedskrivninger
ultimo året
1.000 kr.</t>
  </si>
  <si>
    <t>Endelig tabt
(afskrevet)
i året
1.000 kr.</t>
  </si>
  <si>
    <t>11.1</t>
  </si>
  <si>
    <t>Ejerboliger</t>
  </si>
  <si>
    <t>Fritidshuse</t>
  </si>
  <si>
    <t>Støttet byggeri til beboelse</t>
  </si>
  <si>
    <t>Andelsboliger</t>
  </si>
  <si>
    <t>Private beboelsesejendomme til udlejning</t>
  </si>
  <si>
    <t>Industri- og håndværksejendomme</t>
  </si>
  <si>
    <t>Kontor- og forretningsejendomme</t>
  </si>
  <si>
    <t>Landbrugsejendomme mv.</t>
  </si>
  <si>
    <t>Ejendomme til sociale, kulturelle og undervisningsmæssige formål</t>
  </si>
  <si>
    <t>Andre ejendomme</t>
  </si>
  <si>
    <t>Realkreditudlån i alt</t>
  </si>
  <si>
    <t>-heraf afdragsfrie lån</t>
  </si>
  <si>
    <t>Realkreditudlån og nedskrivninger fordelt efter lånetype</t>
  </si>
  <si>
    <t>3.3</t>
  </si>
  <si>
    <t>3.4</t>
  </si>
  <si>
    <t>3.5</t>
  </si>
  <si>
    <t>3.6</t>
  </si>
  <si>
    <t>3.7</t>
  </si>
  <si>
    <t>Indekslån</t>
  </si>
  <si>
    <t>Fastforrentet lån</t>
  </si>
  <si>
    <t>Rentetilpasningslån</t>
  </si>
  <si>
    <t>Lån med pengemarkedsbaseret rente</t>
  </si>
  <si>
    <t>ejdE</t>
  </si>
  <si>
    <t>ejdF</t>
  </si>
  <si>
    <t>ejdS</t>
  </si>
  <si>
    <t>ejdA</t>
  </si>
  <si>
    <t>ejdU</t>
  </si>
  <si>
    <t>ejdI</t>
  </si>
  <si>
    <t>ejdK</t>
  </si>
  <si>
    <t>ejdL</t>
  </si>
  <si>
    <t>ejdO</t>
  </si>
  <si>
    <t>ejdX</t>
  </si>
  <si>
    <t>ejdTot</t>
  </si>
  <si>
    <t>affL</t>
  </si>
  <si>
    <t>RLI</t>
  </si>
  <si>
    <t>RLF</t>
  </si>
  <si>
    <t>RLR</t>
  </si>
  <si>
    <t>PMr</t>
  </si>
  <si>
    <t>PMrTot</t>
  </si>
  <si>
    <t>ET</t>
  </si>
  <si>
    <t>Beløb
1.000 kr.</t>
  </si>
  <si>
    <t>26.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</si>
  <si>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</si>
  <si>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</si>
  <si>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</si>
  <si>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</si>
  <si>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</si>
  <si>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</si>
  <si>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</si>
  <si>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</si>
  <si>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</si>
  <si>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</si>
  <si>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</si>
  <si>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</si>
  <si>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</si>
  <si>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</si>
  <si>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</si>
  <si>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</si>
  <si>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</si>
  <si>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</si>
  <si>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</si>
  <si>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</si>
  <si>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</si>
  <si>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</si>
  <si>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</si>
  <si>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</si>
  <si>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</si>
  <si>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</si>
  <si>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</si>
  <si>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</si>
  <si>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</si>
  <si>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</si>
  <si>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</si>
  <si>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</si>
  <si>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</si>
  <si>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</si>
  <si>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</si>
  <si>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</si>
  <si>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</si>
  <si>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</si>
  <si>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</si>
  <si>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</si>
  <si>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</si>
  <si>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</si>
  <si>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</si>
  <si>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</si>
  <si>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</si>
  <si>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</si>
  <si>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</si>
  <si>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</si>
  <si>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</si>
  <si>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</si>
  <si>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</si>
  <si>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</si>
  <si>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</si>
  <si>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</si>
  <si>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</si>
  <si>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</si>
  <si>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</si>
  <si>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</si>
  <si>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</si>
  <si>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</si>
  <si>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Ant</t>
  </si>
  <si>
    <t>Antal</t>
  </si>
  <si>
    <t>Beløb år 
til dato 
1.000 kr.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</si>
  <si>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</si>
  <si>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</si>
  <si>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</si>
  <si>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</si>
  <si>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</si>
  <si>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</si>
  <si>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</si>
  <si>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</si>
  <si>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</si>
  <si>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</si>
  <si>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</si>
  <si>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</si>
  <si>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</si>
  <si>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Realkreditudlån og nedskrivninger fordelt på ejendomskategorier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</si>
  <si>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</si>
  <si>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</si>
  <si>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</si>
  <si>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</si>
  <si>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</si>
  <si>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</si>
  <si>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</si>
  <si>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</si>
  <si>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</si>
  <si>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</si>
  <si>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</si>
  <si>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</si>
  <si>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</si>
  <si>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</si>
  <si>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</si>
  <si>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</si>
  <si>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</si>
  <si>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</si>
  <si>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</si>
  <si>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Supplerende oplysninger</t>
  </si>
  <si>
    <t>28.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</si>
  <si>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</si>
  <si>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</si>
  <si>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</si>
  <si>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</si>
  <si>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>SKTot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</si>
  <si>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</si>
  <si>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</si>
  <si>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</si>
  <si>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</si>
  <si>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</si>
  <si>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</si>
  <si>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</si>
  <si>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</si>
  <si>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NoGb</t>
  </si>
  <si>
    <t>NoBr</t>
  </si>
  <si>
    <t>NoBg</t>
  </si>
  <si>
    <t>NoBs</t>
  </si>
  <si>
    <t>NoNt</t>
  </si>
  <si>
    <t>Snh</t>
  </si>
  <si>
    <t>Forskellen mellem obligationer målt til amortiseret kostpris under 2. og 
dagsværdien på opgørelsestidspunktet for samme aktiver</t>
  </si>
  <si>
    <t>5.7</t>
  </si>
  <si>
    <t>5.8</t>
  </si>
  <si>
    <t>OUT</t>
  </si>
  <si>
    <t>OUaEK</t>
  </si>
  <si>
    <t>Overført overskud eller underskud ultimo</t>
  </si>
  <si>
    <t xml:space="preserve">Resultatoplysninger </t>
  </si>
  <si>
    <t>- Valutakontrakter</t>
  </si>
  <si>
    <t>- Rentekontrakter</t>
  </si>
  <si>
    <t>- Aktiekontrakter</t>
  </si>
  <si>
    <t>- Råvarekontrakter</t>
  </si>
  <si>
    <t>- Andre kontrakter</t>
  </si>
  <si>
    <t>Antal kreditinstitutdelinger (ekskl. Hovedsædet)</t>
  </si>
  <si>
    <t>Tilbage til indholdsfortegnelsen</t>
  </si>
  <si>
    <t>Tabel 2.1</t>
  </si>
  <si>
    <t>Tabel 2.2</t>
  </si>
  <si>
    <t>Tabel 2.3</t>
  </si>
  <si>
    <t>Tabel 2.10</t>
  </si>
  <si>
    <t>Tabel 2.12</t>
  </si>
  <si>
    <t>Tabel 1.1</t>
  </si>
  <si>
    <t>Tabel 1.2</t>
  </si>
  <si>
    <t>Tabel 2.5</t>
  </si>
  <si>
    <t>Tabel 2.6</t>
  </si>
  <si>
    <t>Tabel 2.7</t>
  </si>
  <si>
    <t>Tabel 2.11</t>
  </si>
  <si>
    <t>Udlån 1.000 kr</t>
  </si>
  <si>
    <t>Tabel 2.4</t>
  </si>
  <si>
    <t>Res</t>
  </si>
  <si>
    <t>Bal</t>
  </si>
  <si>
    <t>NoEf</t>
  </si>
  <si>
    <t>NoRe</t>
  </si>
  <si>
    <t>NoBk</t>
  </si>
  <si>
    <t>NoBm</t>
  </si>
  <si>
    <t>NoRu</t>
  </si>
  <si>
    <t>Tabel 2.8</t>
  </si>
  <si>
    <t>Tabel 2.9</t>
  </si>
  <si>
    <t>Tabel 2.14</t>
  </si>
  <si>
    <t>Tabel 2.13</t>
  </si>
  <si>
    <t>Tabel 3.1</t>
  </si>
  <si>
    <t>Tabel 3.2</t>
  </si>
  <si>
    <t>Tabel 3.3</t>
  </si>
  <si>
    <t>Bilag 4.1</t>
  </si>
  <si>
    <t>Tabel 1.1 Resultatoplysninger for realkreditinstitutter</t>
  </si>
  <si>
    <t xml:space="preserve"> Tabel 1.2 Balanceoplysninger</t>
  </si>
  <si>
    <t>Kapitel 1 - Resultatopgørelse og balance</t>
  </si>
  <si>
    <t>Tabel 2.1 Kapitalbevægelser</t>
  </si>
  <si>
    <t>Oplysninger om bevægelser i egenkapital</t>
  </si>
  <si>
    <t>Kapitalbevægelser</t>
  </si>
  <si>
    <t>Tabel 2.2 - Solvensopgørelse</t>
  </si>
  <si>
    <t>Tabel 2.3 - Garantier mv.</t>
  </si>
  <si>
    <t>Garantier mv.</t>
  </si>
  <si>
    <t>Realkreditudlån fordelt på ejendomskategorier og lånetype</t>
  </si>
  <si>
    <t>Tabel 2.4 - Realkreditudlån fordelt på ejendomskategorier og lånetype</t>
  </si>
  <si>
    <t>Tabel 2.5 - Resultatoplysninger</t>
  </si>
  <si>
    <t xml:space="preserve">Solvensopgørelse </t>
  </si>
  <si>
    <t>Balanceoplysninger - immaterielle aktiver</t>
  </si>
  <si>
    <t>Balanceoplysninger - grunde og bygninger</t>
  </si>
  <si>
    <t>Noba</t>
  </si>
  <si>
    <t>Tabel 2.9 - Balanceoplysninger - Grunde og bygninger</t>
  </si>
  <si>
    <t>Tabel 2.6 - Balanceoplysninger</t>
  </si>
  <si>
    <t>Tabel 2.7 - Kapitalandele i tilknyttede og associerede virksomheder</t>
  </si>
  <si>
    <t>Nobt</t>
  </si>
  <si>
    <t>Tabel 2.10 - Realkreditobligationer og andre værdipapirer udstedt mod pant i fast ejendom</t>
  </si>
  <si>
    <t>Realkreditobligationer og andre værdipapirer udstedt mod pant i fast ejendom</t>
  </si>
  <si>
    <t>Tabel 2.11 - Gæld og andre passiver</t>
  </si>
  <si>
    <t>Gæld og andre passiver</t>
  </si>
  <si>
    <t>Ægte salgs- og tilbagekøbsforretninger smat ægte købs- og tilbagesalgsforretninger</t>
  </si>
  <si>
    <t>Tabel 2.12 - Ægte salgs- og tilbagekøbsforretninger samt ægte købs- og tilbagesalgsforretninger</t>
  </si>
  <si>
    <t>Mellemværende med tilknyttede og associerede virksomheder mv.</t>
  </si>
  <si>
    <t>Tabel 2.13 - Mellemværende med tilknyttede og associerede virksomheder mv.</t>
  </si>
  <si>
    <t xml:space="preserve">Nedskrivninger/hensættelser </t>
  </si>
  <si>
    <t>Tabel 2.14 - Nedskrivninger/hensættelser</t>
  </si>
  <si>
    <t>Tabel 2.15</t>
  </si>
  <si>
    <t>Tabel 2.15 Struktur og beskæftigelse</t>
  </si>
  <si>
    <t>ssb</t>
  </si>
  <si>
    <t>Register</t>
  </si>
  <si>
    <t>bal</t>
  </si>
  <si>
    <t>Tilbage til indholdsfortegnelse</t>
  </si>
  <si>
    <t>Reg.nr.</t>
  </si>
  <si>
    <t>Tabel 3.1 Resultatoplysninger</t>
  </si>
  <si>
    <t>Tabel 3.2 - Balanceoplysninger</t>
  </si>
  <si>
    <t xml:space="preserve"> </t>
  </si>
  <si>
    <t>cellenavn</t>
  </si>
  <si>
    <t>cellefelt</t>
  </si>
  <si>
    <t>un</t>
  </si>
  <si>
    <t>ned</t>
  </si>
  <si>
    <t>kolonnenavne</t>
  </si>
  <si>
    <t>Tv</t>
  </si>
  <si>
    <t>GO</t>
  </si>
  <si>
    <t>kolonne navne</t>
  </si>
  <si>
    <t>Regnr</t>
  </si>
  <si>
    <t>Vælg selskab</t>
  </si>
  <si>
    <t xml:space="preserve">Tabel 3.3 - Garantier mv. </t>
  </si>
  <si>
    <t>Kapitel 2 - Noter og specifikationer </t>
  </si>
  <si>
    <t>Kapitel 3 - Årsregnskaber - Enkeltregnskaber </t>
  </si>
  <si>
    <t>Kapitel 4 - Register over årsregnskaber </t>
  </si>
  <si>
    <t>l</t>
  </si>
  <si>
    <t>9.1</t>
  </si>
  <si>
    <t>Forskellige kreditorer</t>
  </si>
  <si>
    <t>Fkr</t>
  </si>
  <si>
    <t>9.2</t>
  </si>
  <si>
    <t>Ikke hævet udbytte/rente af garantikapital fra tidligere år</t>
  </si>
  <si>
    <t>EjUR</t>
  </si>
  <si>
    <t>9.3</t>
  </si>
  <si>
    <t>Tantieme til repræsentantskab, bestyrelse og direktion</t>
  </si>
  <si>
    <t>Trbd</t>
  </si>
  <si>
    <t>9.4</t>
  </si>
  <si>
    <t>Tantieme til andre ansatte i instituttet</t>
  </si>
  <si>
    <t>Tx</t>
  </si>
  <si>
    <t>9.5</t>
  </si>
  <si>
    <t>Negativ markedsværdi af afledte finansielle instrumenter mv.</t>
  </si>
  <si>
    <t>Nmv</t>
  </si>
  <si>
    <t>9.6</t>
  </si>
  <si>
    <t>Leasingforpligtelser</t>
  </si>
  <si>
    <t>Lfp</t>
  </si>
  <si>
    <t>9.7</t>
  </si>
  <si>
    <t>Skyldige renter og provision</t>
  </si>
  <si>
    <t>Srp</t>
  </si>
  <si>
    <t>9.8</t>
  </si>
  <si>
    <t>Øvrige passiver</t>
  </si>
  <si>
    <t>Pas</t>
  </si>
  <si>
    <t>Andre passiver i alt</t>
  </si>
  <si>
    <t>XPTot</t>
  </si>
  <si>
    <t>Lån mv.
(året)
1.000 kr.</t>
  </si>
  <si>
    <t>Sikkerheds-
stillelser
(året)
1.000 kr.</t>
  </si>
  <si>
    <t>SY</t>
  </si>
  <si>
    <t>Repræsentantskab</t>
  </si>
  <si>
    <t>Revisionshonorar</t>
  </si>
  <si>
    <t>Samlet honorar til de generalforsamlingsvalgte revisionsvirksomheder, 
der udfører den lovpligtige revision</t>
  </si>
  <si>
    <t>Rev</t>
  </si>
  <si>
    <t>Heraf andre ydelser end revision</t>
  </si>
  <si>
    <t>Bilag 4.1 - register over årsregnskab</t>
  </si>
  <si>
    <t>Tabel 2.8- Balance oplysninger Immaterielle aktiver</t>
  </si>
  <si>
    <t>Direktion, bestyrelse og repræsentantskab.
Størrelsen af lån, kaution eller garantier samt tilhørende sikkerhedsstillelser stiftet for nedennævnte ledelsesmedlemmer</t>
  </si>
  <si>
    <t>Di</t>
  </si>
  <si>
    <t>Be</t>
  </si>
  <si>
    <t>Re</t>
  </si>
  <si>
    <t>ReTot</t>
  </si>
  <si>
    <t>ReX</t>
  </si>
  <si>
    <t>Nord</t>
  </si>
  <si>
    <t>ly</t>
  </si>
  <si>
    <t xml:space="preserve">1.000 kr </t>
  </si>
  <si>
    <t>Nedskrivninger/hensættelser på udlån og garantidebitorer</t>
  </si>
  <si>
    <t>Endeligt tabt (afskrevet) ikke tidligere nedskrevet/hensat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</si>
  <si>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</si>
  <si>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</si>
  <si>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</si>
  <si>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</si>
  <si>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</si>
  <si>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</si>
  <si>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</si>
  <si>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</si>
  <si>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Jyske Realkredit</t>
  </si>
  <si>
    <t>Udlån + nedskrivninger
ultimo året
1.000 kr.</t>
  </si>
  <si>
    <t>Nykredit Realkredit</t>
  </si>
  <si>
    <t>ref_date</t>
  </si>
  <si>
    <t>Res_RY_Rind</t>
  </si>
  <si>
    <t>Res_RY_TotR</t>
  </si>
  <si>
    <t>Res_RY_GPu</t>
  </si>
  <si>
    <t>Res_RY_TiPR</t>
  </si>
  <si>
    <t>Res_RY_Raa</t>
  </si>
  <si>
    <t>Res_RY_RP</t>
  </si>
  <si>
    <t>Res_RY_UGn</t>
  </si>
  <si>
    <t>Res_RY_Xdu</t>
  </si>
  <si>
    <t>Res_RY_Xdi</t>
  </si>
  <si>
    <t>Res_RY_GPi</t>
  </si>
  <si>
    <t>Res_RY_UdAk</t>
  </si>
  <si>
    <t>Res_RY_Kreg</t>
  </si>
  <si>
    <t>Res_RY_Rat</t>
  </si>
  <si>
    <t>Res_RY_Skat</t>
  </si>
  <si>
    <t>Res_RY_RGTot</t>
  </si>
  <si>
    <t>Res_RY_ImMa</t>
  </si>
  <si>
    <t>Res_RY_TiTot</t>
  </si>
  <si>
    <t>Res_RY_Rudg</t>
  </si>
  <si>
    <t>Res_RY_TiX</t>
  </si>
  <si>
    <t>Res_RY_RfS</t>
  </si>
  <si>
    <t>Res_RY_UPa</t>
  </si>
  <si>
    <t>Bal_Ade_BO</t>
  </si>
  <si>
    <t>Bal_AdeL_BO</t>
  </si>
  <si>
    <t>Bal_Agb_BO</t>
  </si>
  <si>
    <t>Bal_AgbTot_BO</t>
  </si>
  <si>
    <t>Bal_Aia_BO</t>
  </si>
  <si>
    <t>Bal_Aie_BO</t>
  </si>
  <si>
    <t>Bal_Akac_BO</t>
  </si>
  <si>
    <t>Bal_Akav_BO</t>
  </si>
  <si>
    <t>Bal_Aktv_BO</t>
  </si>
  <si>
    <t>Bal_Aoa_BO</t>
  </si>
  <si>
    <t>Bal_Aod_BO</t>
  </si>
  <si>
    <t>Bal_Apap_BO</t>
  </si>
  <si>
    <t>Bal_Atkc_BO</t>
  </si>
  <si>
    <t>Bal_ATot_BO</t>
  </si>
  <si>
    <t>Bal_Aus_BO</t>
  </si>
  <si>
    <t>Bal_Auta_BO</t>
  </si>
  <si>
    <t>Bal_Autd_BO</t>
  </si>
  <si>
    <t>Bal_Axa_BO</t>
  </si>
  <si>
    <t>Bal_Axma_BO</t>
  </si>
  <si>
    <t>Bal_PEav_BO</t>
  </si>
  <si>
    <t>Bal_PEavo_BO</t>
  </si>
  <si>
    <t>Bal_PEavs_BO</t>
  </si>
  <si>
    <t>Bal_PEavu_BO</t>
  </si>
  <si>
    <t>Bal_PEekTot_BO</t>
  </si>
  <si>
    <t>Bal_Pek_BO</t>
  </si>
  <si>
    <t>Bal_PElr_BO</t>
  </si>
  <si>
    <t>Bal_PEo_BO</t>
  </si>
  <si>
    <t>Bal_PEoe_BO</t>
  </si>
  <si>
    <t>Bal_PEou_BO</t>
  </si>
  <si>
    <t>Bal_PErs_BO</t>
  </si>
  <si>
    <t>Bal_PEvr_BO</t>
  </si>
  <si>
    <t>Bal_PExr_BO</t>
  </si>
  <si>
    <t>Bal_PExs_BO</t>
  </si>
  <si>
    <t>Bal_PExv_BO</t>
  </si>
  <si>
    <t>Bal_PEaag_BO</t>
  </si>
  <si>
    <t>Bal_PGas_BO</t>
  </si>
  <si>
    <t>Bal_PGiag_BO</t>
  </si>
  <si>
    <t>Bal_PGip_BO</t>
  </si>
  <si>
    <t>Bal_PGkc_BO</t>
  </si>
  <si>
    <t>Bal_PGmof_BO</t>
  </si>
  <si>
    <t>Bal_PGpaf_BO</t>
  </si>
  <si>
    <t>Bal_PGTot_BO</t>
  </si>
  <si>
    <t>Bal_PGuoa_BO</t>
  </si>
  <si>
    <t>Bal_PGuod_BO</t>
  </si>
  <si>
    <t>Bal_PGxap_BO</t>
  </si>
  <si>
    <t>Bal_PGxfd_BO</t>
  </si>
  <si>
    <t>Bal_PHpf_BO</t>
  </si>
  <si>
    <t>Bal_PHrs_BO</t>
  </si>
  <si>
    <t>Bal_PHtg_BO</t>
  </si>
  <si>
    <t>Bal_PHTot_BO</t>
  </si>
  <si>
    <t>Bal_PHus_BO</t>
  </si>
  <si>
    <t>Bal_PHxf_BO</t>
  </si>
  <si>
    <t>Bal_PTot_BO</t>
  </si>
  <si>
    <t>Bal_Aak_BO</t>
  </si>
  <si>
    <t>Bal_Aamb_BO</t>
  </si>
  <si>
    <t>Bal_Aas_BO</t>
  </si>
  <si>
    <t>Bal_Aatp_BO</t>
  </si>
  <si>
    <t>BeEk_ARDB_BEk</t>
  </si>
  <si>
    <t>BeEk_AREK_BEk</t>
  </si>
  <si>
    <t>BeEk_ARF_BEk</t>
  </si>
  <si>
    <t>BeEk_ARKK_BEk</t>
  </si>
  <si>
    <t>BeEk_ARP_BEk</t>
  </si>
  <si>
    <t>BeEk_ARrv_BEk</t>
  </si>
  <si>
    <t>BeEk_ART_BEk</t>
  </si>
  <si>
    <t>BeEk_ARU_BEk</t>
  </si>
  <si>
    <t>BeEk_ARX_BEk</t>
  </si>
  <si>
    <t>BeEk_AVE_BEk</t>
  </si>
  <si>
    <t>BeEk_AVF_BEk</t>
  </si>
  <si>
    <t>BeEk_AVP_BEk</t>
  </si>
  <si>
    <t>BeEk_AVrg_BEk</t>
  </si>
  <si>
    <t>BeEk_AVrr_BEk</t>
  </si>
  <si>
    <t>BeEk_AVT_BEk</t>
  </si>
  <si>
    <t>BeEk_AVTb_BEk</t>
  </si>
  <si>
    <t>BeEk_AVU_BEk</t>
  </si>
  <si>
    <t>BeEk_AVX_BEk</t>
  </si>
  <si>
    <t>BeEk_BehKa_BEk</t>
  </si>
  <si>
    <t>BeEk_FFord_BEk</t>
  </si>
  <si>
    <t>BeEk_FHeE_BEk</t>
  </si>
  <si>
    <t>BeEk_FRG_BEk</t>
  </si>
  <si>
    <t>BeEk_FRH_BEk</t>
  </si>
  <si>
    <t>BeEk_FUd_BEk</t>
  </si>
  <si>
    <t>BeEk_Fx_BEk</t>
  </si>
  <si>
    <t>BeEk_NyK_BEk</t>
  </si>
  <si>
    <t>BeEk_OEE_BEk</t>
  </si>
  <si>
    <t>BeEk_OEF_BEk</t>
  </si>
  <si>
    <t>BeEk_OEOs_BEk</t>
  </si>
  <si>
    <t>BeEk_OEP_BEk</t>
  </si>
  <si>
    <t>BeEk_OErv_BEk</t>
  </si>
  <si>
    <t>BeEk_OEU_BEk</t>
  </si>
  <si>
    <t>BeEk_OEX_BEk</t>
  </si>
  <si>
    <t>BeEk_OUaEK_BEk</t>
  </si>
  <si>
    <t>BeEk_OUEK_BEk</t>
  </si>
  <si>
    <t>BeEk_OUF_BEk</t>
  </si>
  <si>
    <t>BeEk_OUOU_BEk</t>
  </si>
  <si>
    <t>BeEk_OUP_BEk</t>
  </si>
  <si>
    <t>BeEk_OUrv_BEk</t>
  </si>
  <si>
    <t>BeEk_OUT_BEk</t>
  </si>
  <si>
    <t>BeEk_OUUU_BEk</t>
  </si>
  <si>
    <t>BeEk_OUX_BEk</t>
  </si>
  <si>
    <t>BeEk_OUY_BEk</t>
  </si>
  <si>
    <t>BeEk_TotEK_BEk</t>
  </si>
  <si>
    <t>BeEk_TotIO_BEk</t>
  </si>
  <si>
    <t>BeEk_UdFo_BEk</t>
  </si>
  <si>
    <t>BeEk_UdFu_BEk</t>
  </si>
  <si>
    <t>BeEk_UdNed_BEk</t>
  </si>
  <si>
    <t>BeEk_aagP_BEk</t>
  </si>
  <si>
    <t>BeEk_aagU_BEk</t>
  </si>
  <si>
    <t>NoNt_AFa_NT</t>
  </si>
  <si>
    <t>NoNt_Ak_NT</t>
  </si>
  <si>
    <t>NoNt_Anp_NT</t>
  </si>
  <si>
    <t>NoNt_BBia_NT</t>
  </si>
  <si>
    <t>NoNt_BBra_NT</t>
  </si>
  <si>
    <t>NoNt_BIva_NT</t>
  </si>
  <si>
    <t>NoNt_BkU_NT</t>
  </si>
  <si>
    <t>NoNt_BUa_NT</t>
  </si>
  <si>
    <t>NoNt_BYra_NT</t>
  </si>
  <si>
    <t>NoNt_Ek_NT</t>
  </si>
  <si>
    <t>NoNt_Ekes_NT</t>
  </si>
  <si>
    <t>NoNt_Ekfs_NT</t>
  </si>
  <si>
    <t>NoNt_FuA_NT</t>
  </si>
  <si>
    <t>NoNt_Gak_NT</t>
  </si>
  <si>
    <t>NoNt_GEk_NT</t>
  </si>
  <si>
    <t>NoNt_Ind_NT</t>
  </si>
  <si>
    <t>NoNt_Iomk_NT</t>
  </si>
  <si>
    <t>NoNt_Kg_NT</t>
  </si>
  <si>
    <t>NoNt_Kk_NT</t>
  </si>
  <si>
    <t>NoNt_Kmi_NT</t>
  </si>
  <si>
    <t>NoNt_Kp_NT</t>
  </si>
  <si>
    <t>NoNt_Lik_NT</t>
  </si>
  <si>
    <t>NoNt_Mkap_NT</t>
  </si>
  <si>
    <t>NoNt_Oli_NT</t>
  </si>
  <si>
    <t>NoNt_Omk_NT</t>
  </si>
  <si>
    <t>NoNt_RiTot_NT</t>
  </si>
  <si>
    <t>NoNt_Rri_NT</t>
  </si>
  <si>
    <t>NoNt_Sp_NT</t>
  </si>
  <si>
    <t>NoNt_Sse_NT</t>
  </si>
  <si>
    <t>NoNt_Tnr_NT</t>
  </si>
  <si>
    <t>NoNt_UdP_NT</t>
  </si>
  <si>
    <t>NoNt_Uek_NT</t>
  </si>
  <si>
    <t>NoNt_Ugn_NT</t>
  </si>
  <si>
    <t>NoNt_Uni_NT</t>
  </si>
  <si>
    <t>NoNt_Vki1_NT</t>
  </si>
  <si>
    <t>NoNt_Vpo_NT</t>
  </si>
  <si>
    <t>NoNt_Vri_NT</t>
  </si>
  <si>
    <t>NoNt_Ynp_NT</t>
  </si>
  <si>
    <t>NoNt_Yuv_NT</t>
  </si>
  <si>
    <t>NoNt_AAa_NT</t>
  </si>
  <si>
    <t>NoEf_BEAmt_Evf</t>
  </si>
  <si>
    <t>NoEf_BEAp_Evf</t>
  </si>
  <si>
    <t>NoEf_BEApr_Evf</t>
  </si>
  <si>
    <t>NoEf_BEAan_Evf</t>
  </si>
  <si>
    <t>NoEf_EvFg_Evf</t>
  </si>
  <si>
    <t>NoEf_EvTK_Evf</t>
  </si>
  <si>
    <t>NoEf_EvTot_Evf</t>
  </si>
  <si>
    <t>NoEf_EvTR_Evf</t>
  </si>
  <si>
    <t>NoEf_EvX_Evf</t>
  </si>
  <si>
    <t>NoEf_XFATot_Evf</t>
  </si>
  <si>
    <t>NoEf_XFAuk_Evf</t>
  </si>
  <si>
    <t>NoEf_XFAust_Evf</t>
  </si>
  <si>
    <t>NoEf_XFAX_Evf</t>
  </si>
  <si>
    <t>NoRu_ET_ejdTot</t>
  </si>
  <si>
    <t>NoRu_ET1_ejdTot</t>
  </si>
  <si>
    <t>NoRu_ET2_ejdTot</t>
  </si>
  <si>
    <t>NoRu_ET2S_ejdTot</t>
  </si>
  <si>
    <t>NoRu_ET3_ejdTot</t>
  </si>
  <si>
    <t>NoRu_Ned_ejdTot</t>
  </si>
  <si>
    <t>NoRu_Ned1_ejdTot</t>
  </si>
  <si>
    <t>NoRu_Ned2_ejdTot</t>
  </si>
  <si>
    <t>NoRu_Ned2S_ejdTot</t>
  </si>
  <si>
    <t>NoRu_Ned3_ejdTot</t>
  </si>
  <si>
    <t>NoRu_UN_ejdTot</t>
  </si>
  <si>
    <t>NoRu_UN1_ejdTot</t>
  </si>
  <si>
    <t>NoRu_UN2_ejdTot</t>
  </si>
  <si>
    <t>NoRu_UN2S_ejdTot</t>
  </si>
  <si>
    <t>NoRu_UN3_ejdTot</t>
  </si>
  <si>
    <t>NoRu_ET_ejdA</t>
  </si>
  <si>
    <t>NoRu_ET1_ejdA</t>
  </si>
  <si>
    <t>NoRu_ET2_ejdA</t>
  </si>
  <si>
    <t>NoRu_ET2S_ejdA</t>
  </si>
  <si>
    <t>NoRu_ET3_ejdA</t>
  </si>
  <si>
    <t>NoRu_Ned_ejdA</t>
  </si>
  <si>
    <t>NoRu_Ned1_ejdA</t>
  </si>
  <si>
    <t>NoRu_Ned2_ejdA</t>
  </si>
  <si>
    <t>NoRu_Ned2S_ejdA</t>
  </si>
  <si>
    <t>NoRu_Ned3_ejdA</t>
  </si>
  <si>
    <t>NoRu_UN_ejdA</t>
  </si>
  <si>
    <t>NoRu_UN1_ejdA</t>
  </si>
  <si>
    <t>NoRu_UN2_ejdA</t>
  </si>
  <si>
    <t>NoRu_UN2S_ejdA</t>
  </si>
  <si>
    <t>NoRu_UN3_ejdA</t>
  </si>
  <si>
    <t>NoRu_ET_RF2</t>
  </si>
  <si>
    <t>NoRu_ET1_RF2</t>
  </si>
  <si>
    <t>NoRu_ET2_RF2</t>
  </si>
  <si>
    <t>NoRu_ET2S_RF2</t>
  </si>
  <si>
    <t>NoRu_ET3_RF2</t>
  </si>
  <si>
    <t>NoRu_Ned_RF2</t>
  </si>
  <si>
    <t>NoRu_Ned1_RF2</t>
  </si>
  <si>
    <t>NoRu_Ned2_RF2</t>
  </si>
  <si>
    <t>NoRu_Ned2S_RF2</t>
  </si>
  <si>
    <t>NoRu_Ned3_RF2</t>
  </si>
  <si>
    <t>NoRu_UN_RF2</t>
  </si>
  <si>
    <t>NoRu_UN1_RF2</t>
  </si>
  <si>
    <t>NoRu_UN2_RF2</t>
  </si>
  <si>
    <t>NoRu_UN2S_RF2</t>
  </si>
  <si>
    <t>NoRu_UN3_RF2</t>
  </si>
  <si>
    <t>NoRu_ET_RFt1</t>
  </si>
  <si>
    <t>NoRu_ET1_RFt1</t>
  </si>
  <si>
    <t>NoRu_ET2_RFt1</t>
  </si>
  <si>
    <t>NoRu_ET2S_RFt1</t>
  </si>
  <si>
    <t>NoRu_ET3_RFt1</t>
  </si>
  <si>
    <t>NoRu_Ned_RFt1</t>
  </si>
  <si>
    <t>NoRu_Ned1_RFt1</t>
  </si>
  <si>
    <t>NoRu_Ned2_RFt1</t>
  </si>
  <si>
    <t>NoRu_Ned2S_RFt1</t>
  </si>
  <si>
    <t>NoRu_Ned3_RFt1</t>
  </si>
  <si>
    <t>NoRu_UN_RFt1</t>
  </si>
  <si>
    <t>NoRu_UN1_RFt1</t>
  </si>
  <si>
    <t>NoRu_UN2_RFt1</t>
  </si>
  <si>
    <t>NoRu_UN2S_RFt1</t>
  </si>
  <si>
    <t>NoRu_UN3_RFt1</t>
  </si>
  <si>
    <t>NoRu_ET_ejdF</t>
  </si>
  <si>
    <t>NoRu_ET1_ejdF</t>
  </si>
  <si>
    <t>NoRu_ET2_ejdF</t>
  </si>
  <si>
    <t>NoRu_ET2S_ejdF</t>
  </si>
  <si>
    <t>NoRu_ET3_ejdF</t>
  </si>
  <si>
    <t>NoRu_Ned_ejdF</t>
  </si>
  <si>
    <t>NoRu_Ned1_ejdF</t>
  </si>
  <si>
    <t>NoRu_Ned2_ejdF</t>
  </si>
  <si>
    <t>NoRu_Ned2S_ejdF</t>
  </si>
  <si>
    <t>NoRu_Ned3_ejdF</t>
  </si>
  <si>
    <t>NoRu_UN_ejdF</t>
  </si>
  <si>
    <t>NoRu_UN1_ejdF</t>
  </si>
  <si>
    <t>NoRu_UN2_ejdF</t>
  </si>
  <si>
    <t>NoRu_UN2S_ejdF</t>
  </si>
  <si>
    <t>NoRu_UN3_ejdF</t>
  </si>
  <si>
    <t>NoRu_ET_ejdK</t>
  </si>
  <si>
    <t>NoRu_ET1_ejdK</t>
  </si>
  <si>
    <t>NoRu_ET2_ejdK</t>
  </si>
  <si>
    <t>NoRu_ET2S_ejdK</t>
  </si>
  <si>
    <t>NoRu_ET3_ejdK</t>
  </si>
  <si>
    <t>NoRu_Ned_ejdK</t>
  </si>
  <si>
    <t>NoRu_Ned1_ejdK</t>
  </si>
  <si>
    <t>NoRu_Ned2_ejdK</t>
  </si>
  <si>
    <t>NoRu_Ned2S_ejdK</t>
  </si>
  <si>
    <t>NoRu_Ned3_ejdK</t>
  </si>
  <si>
    <t>NoRu_UN_ejdK</t>
  </si>
  <si>
    <t>NoRu_UN1_ejdK</t>
  </si>
  <si>
    <t>NoRu_UN2_ejdK</t>
  </si>
  <si>
    <t>NoRu_UN2S_ejdK</t>
  </si>
  <si>
    <t>NoRu_UN3_ejdK</t>
  </si>
  <si>
    <t>NoRu_ET_RLR</t>
  </si>
  <si>
    <t>NoRu_ET1_RLR</t>
  </si>
  <si>
    <t>NoRu_ET2_RLR</t>
  </si>
  <si>
    <t>NoRu_ET2S_RLR</t>
  </si>
  <si>
    <t>NoRu_ET3_RLR</t>
  </si>
  <si>
    <t>NoRu_Ned_RLR</t>
  </si>
  <si>
    <t>NoRu_Ned1_RLR</t>
  </si>
  <si>
    <t>NoRu_Ned2_RLR</t>
  </si>
  <si>
    <t>NoRu_Ned2S_RLR</t>
  </si>
  <si>
    <t>NoRu_Ned3_RLR</t>
  </si>
  <si>
    <t>NoRu_UN_RLR</t>
  </si>
  <si>
    <t>NoRu_UN1_RLR</t>
  </si>
  <si>
    <t>NoRu_UN2_RLR</t>
  </si>
  <si>
    <t>NoRu_UN2S_RLR</t>
  </si>
  <si>
    <t>NoRu_UN3_RLR</t>
  </si>
  <si>
    <t>NoRu_ET_PMrG</t>
  </si>
  <si>
    <t>NoRu_ET1_PMrG</t>
  </si>
  <si>
    <t>NoRu_ET2_PMrG</t>
  </si>
  <si>
    <t>NoRu_ET2S_PMrG</t>
  </si>
  <si>
    <t>NoRu_ET3_PMrG</t>
  </si>
  <si>
    <t>NoRu_Ned_PMrG</t>
  </si>
  <si>
    <t>NoRu_Ned1_PMrG</t>
  </si>
  <si>
    <t>NoRu_Ned2_PMrG</t>
  </si>
  <si>
    <t>NoRu_Ned2S_PMrG</t>
  </si>
  <si>
    <t>NoRu_Ned3_PMrG</t>
  </si>
  <si>
    <t>NoRu_UN_PMrG</t>
  </si>
  <si>
    <t>NoRu_UN1_PMrG</t>
  </si>
  <si>
    <t>NoRu_UN2_PMrG</t>
  </si>
  <si>
    <t>NoRu_UN2S_PMrG</t>
  </si>
  <si>
    <t>NoRu_UN3_PMrG</t>
  </si>
  <si>
    <t>NoRu_ET_PMrGm</t>
  </si>
  <si>
    <t>NoRu_ET1_PMrGm</t>
  </si>
  <si>
    <t>NoRu_ET2_PMrGm</t>
  </si>
  <si>
    <t>NoRu_ET2S_PMrGm</t>
  </si>
  <si>
    <t>NoRu_ET3_PMrGm</t>
  </si>
  <si>
    <t>NoRu_Ned_PMrGm</t>
  </si>
  <si>
    <t>NoRu_Ned1_PMrGm</t>
  </si>
  <si>
    <t>NoRu_Ned2_PMrGm</t>
  </si>
  <si>
    <t>NoRu_Ned2S_PMrGm</t>
  </si>
  <si>
    <t>NoRu_Ned3_PMrGm</t>
  </si>
  <si>
    <t>NoRu_UN_PMrGm</t>
  </si>
  <si>
    <t>NoRu_UN1_PMrGm</t>
  </si>
  <si>
    <t>NoRu_UN2_PMrGm</t>
  </si>
  <si>
    <t>NoRu_UN2S_PMrGm</t>
  </si>
  <si>
    <t>NoRu_UN3_PMrGm</t>
  </si>
  <si>
    <t>NoRu_ET_PMrTot</t>
  </si>
  <si>
    <t>NoRu_ET1_PMrTot</t>
  </si>
  <si>
    <t>NoRu_ET2_PMrTot</t>
  </si>
  <si>
    <t>NoRu_ET2S_PMrTot</t>
  </si>
  <si>
    <t>NoRu_ET3_PMrTot</t>
  </si>
  <si>
    <t>NoRu_Ned_PMrTot</t>
  </si>
  <si>
    <t>NoRu_Ned1_PMrTot</t>
  </si>
  <si>
    <t>NoRu_Ned2_PMrTot</t>
  </si>
  <si>
    <t>NoRu_Ned2S_PMrTot</t>
  </si>
  <si>
    <t>NoRu_Ned3_PMrTot</t>
  </si>
  <si>
    <t>NoRu_UN_PMrTot</t>
  </si>
  <si>
    <t>NoRu_UN1_PMrTot</t>
  </si>
  <si>
    <t>NoRu_UN2_PMrTot</t>
  </si>
  <si>
    <t>NoRu_UN2S_PMrTot</t>
  </si>
  <si>
    <t>NoRu_UN3_PMrTot</t>
  </si>
  <si>
    <t>NoRu_ET_RFt2</t>
  </si>
  <si>
    <t>NoRu_ET1_RFt2</t>
  </si>
  <si>
    <t>NoRu_ET2_RFt2</t>
  </si>
  <si>
    <t>NoRu_ET2S_RFt2</t>
  </si>
  <si>
    <t>NoRu_ET3_RFt2</t>
  </si>
  <si>
    <t>NoRu_Ned_RFt2</t>
  </si>
  <si>
    <t>NoRu_Ned1_RFt2</t>
  </si>
  <si>
    <t>NoRu_Ned2_RFt2</t>
  </si>
  <si>
    <t>NoRu_Ned2S_RFt2</t>
  </si>
  <si>
    <t>NoRu_Ned3_RFt2</t>
  </si>
  <si>
    <t>NoRu_UN_RFt2</t>
  </si>
  <si>
    <t>NoRu_UN1_RFt2</t>
  </si>
  <si>
    <t>NoRu_UN2_RFt2</t>
  </si>
  <si>
    <t>NoRu_UN2S_RFt2</t>
  </si>
  <si>
    <t>NoRu_UN3_RFt2</t>
  </si>
  <si>
    <t>NoRu_ET_ejdS</t>
  </si>
  <si>
    <t>NoRu_ET1_ejdS</t>
  </si>
  <si>
    <t>NoRu_ET2_ejdS</t>
  </si>
  <si>
    <t>NoRu_ET2S_ejdS</t>
  </si>
  <si>
    <t>NoRu_ET3_ejdS</t>
  </si>
  <si>
    <t>NoRu_Ned_ejdS</t>
  </si>
  <si>
    <t>NoRu_Ned1_ejdS</t>
  </si>
  <si>
    <t>NoRu_Ned2_ejdS</t>
  </si>
  <si>
    <t>NoRu_Ned2S_ejdS</t>
  </si>
  <si>
    <t>NoRu_Ned3_ejdS</t>
  </si>
  <si>
    <t>NoRu_UN_ejdS</t>
  </si>
  <si>
    <t>NoRu_UN1_ejdS</t>
  </si>
  <si>
    <t>NoRu_UN2_ejdS</t>
  </si>
  <si>
    <t>NoRu_UN2S_ejdS</t>
  </si>
  <si>
    <t>NoRu_UN3_ejdS</t>
  </si>
  <si>
    <t>NoRu_ET_RFtO3</t>
  </si>
  <si>
    <t>NoRu_ET1_RFtO3</t>
  </si>
  <si>
    <t>NoRu_ET2_RFtO3</t>
  </si>
  <si>
    <t>NoRu_ET2S_RFtO3</t>
  </si>
  <si>
    <t>NoRu_ET3_RFtO3</t>
  </si>
  <si>
    <t>NoRu_Ned_RFtO3</t>
  </si>
  <si>
    <t>NoRu_Ned1_RFtO3</t>
  </si>
  <si>
    <t>NoRu_Ned2_RFtO3</t>
  </si>
  <si>
    <t>NoRu_Ned2S_RFtO3</t>
  </si>
  <si>
    <t>NoRu_Ned3_RFtO3</t>
  </si>
  <si>
    <t>NoRu_UN_RFtO3</t>
  </si>
  <si>
    <t>NoRu_UN1_RFtO3</t>
  </si>
  <si>
    <t>NoRu_UN2_RFtO3</t>
  </si>
  <si>
    <t>NoRu_UN2S_RFtO3</t>
  </si>
  <si>
    <t>NoRu_UN3_RFtO3</t>
  </si>
  <si>
    <t>NoRu_ET_ejdI</t>
  </si>
  <si>
    <t>NoRu_ET1_ejdI</t>
  </si>
  <si>
    <t>NoRu_ET2_ejdI</t>
  </si>
  <si>
    <t>NoRu_ET2S_ejdI</t>
  </si>
  <si>
    <t>NoRu_ET3_ejdI</t>
  </si>
  <si>
    <t>NoRu_Ned_ejdI</t>
  </si>
  <si>
    <t>NoRu_Ned1_ejdI</t>
  </si>
  <si>
    <t>NoRu_Ned2_ejdI</t>
  </si>
  <si>
    <t>NoRu_Ned2S_ejdI</t>
  </si>
  <si>
    <t>NoRu_Ned3_ejdI</t>
  </si>
  <si>
    <t>NoRu_UN_ejdI</t>
  </si>
  <si>
    <t>NoRu_UN1_ejdI</t>
  </si>
  <si>
    <t>NoRu_UN2_ejdI</t>
  </si>
  <si>
    <t>NoRu_UN2S_ejdI</t>
  </si>
  <si>
    <t>NoRu_UN3_ejdI</t>
  </si>
  <si>
    <t>NoRu_ET_PMrX</t>
  </si>
  <si>
    <t>NoRu_ET1_PMrX</t>
  </si>
  <si>
    <t>NoRu_ET2_PMrX</t>
  </si>
  <si>
    <t>NoRu_ET2S_PMrX</t>
  </si>
  <si>
    <t>NoRu_ET3_PMrX</t>
  </si>
  <si>
    <t>NoRu_Ned_PMrX</t>
  </si>
  <si>
    <t>NoRu_Ned1_PMrX</t>
  </si>
  <si>
    <t>NoRu_Ned2_PMrX</t>
  </si>
  <si>
    <t>NoRu_Ned2S_PMrX</t>
  </si>
  <si>
    <t>NoRu_Ned3_PMrX</t>
  </si>
  <si>
    <t>NoRu_UN_PMrX</t>
  </si>
  <si>
    <t>NoRu_UN1_PMrX</t>
  </si>
  <si>
    <t>NoRu_UN2_PMrX</t>
  </si>
  <si>
    <t>NoRu_UN2S_PMrX</t>
  </si>
  <si>
    <t>NoRu_UN3_PMrX</t>
  </si>
  <si>
    <t>NoRu_ET_RF1</t>
  </si>
  <si>
    <t>NoRu_ET1_RF1</t>
  </si>
  <si>
    <t>NoRu_ET2_RF1</t>
  </si>
  <si>
    <t>NoRu_ET2S_RF1</t>
  </si>
  <si>
    <t>NoRu_ET3_RF1</t>
  </si>
  <si>
    <t>NoRu_Ned_RF1</t>
  </si>
  <si>
    <t>NoRu_Ned1_RF1</t>
  </si>
  <si>
    <t>NoRu_Ned2_RF1</t>
  </si>
  <si>
    <t>NoRu_Ned2S_RF1</t>
  </si>
  <si>
    <t>NoRu_Ned3_RF1</t>
  </si>
  <si>
    <t>NoRu_UN_RF1</t>
  </si>
  <si>
    <t>NoRu_UN1_RF1</t>
  </si>
  <si>
    <t>NoRu_UN2_RF1</t>
  </si>
  <si>
    <t>NoRu_UN2S_RF1</t>
  </si>
  <si>
    <t>NoRu_UN3_RF1</t>
  </si>
  <si>
    <t>NoRu_ET_RFO3</t>
  </si>
  <si>
    <t>NoRu_ET1_RFO3</t>
  </si>
  <si>
    <t>NoRu_ET2_RFO3</t>
  </si>
  <si>
    <t>NoRu_ET2S_RFO3</t>
  </si>
  <si>
    <t>NoRu_ET3_RFO3</t>
  </si>
  <si>
    <t>NoRu_Ned_RFO3</t>
  </si>
  <si>
    <t>NoRu_Ned1_RFO3</t>
  </si>
  <si>
    <t>NoRu_Ned2_RFO3</t>
  </si>
  <si>
    <t>NoRu_Ned2S_RFO3</t>
  </si>
  <si>
    <t>NoRu_Ned3_RFO3</t>
  </si>
  <si>
    <t>NoRu_UN_RFO3</t>
  </si>
  <si>
    <t>NoRu_UN1_RFO3</t>
  </si>
  <si>
    <t>NoRu_UN2_RFO3</t>
  </si>
  <si>
    <t>NoRu_UN2S_RFO3</t>
  </si>
  <si>
    <t>NoRu_UN3_RFO3</t>
  </si>
  <si>
    <t>NoRu_ET_RF3</t>
  </si>
  <si>
    <t>NoRu_ET1_RF3</t>
  </si>
  <si>
    <t>NoRu_ET2_RF3</t>
  </si>
  <si>
    <t>NoRu_ET2S_RF3</t>
  </si>
  <si>
    <t>NoRu_ET3_RF3</t>
  </si>
  <si>
    <t>NoRu_Ned_RF3</t>
  </si>
  <si>
    <t>NoRu_Ned1_RF3</t>
  </si>
  <si>
    <t>NoRu_Ned2_RF3</t>
  </si>
  <si>
    <t>NoRu_Ned2S_RF3</t>
  </si>
  <si>
    <t>NoRu_Ned3_RF3</t>
  </si>
  <si>
    <t>NoRu_UN_RF3</t>
  </si>
  <si>
    <t>NoRu_UN1_RF3</t>
  </si>
  <si>
    <t>NoRu_UN2_RF3</t>
  </si>
  <si>
    <t>NoRu_UN2S_RF3</t>
  </si>
  <si>
    <t>NoRu_UN3_RF3</t>
  </si>
  <si>
    <t>NoRu_ET_ejdE</t>
  </si>
  <si>
    <t>NoRu_ET1_ejdE</t>
  </si>
  <si>
    <t>NoRu_ET2_ejdE</t>
  </si>
  <si>
    <t>NoRu_ET2S_ejdE</t>
  </si>
  <si>
    <t>NoRu_ET3_ejdE</t>
  </si>
  <si>
    <t>NoRu_Ned_ejdE</t>
  </si>
  <si>
    <t>NoRu_Ned1_ejdE</t>
  </si>
  <si>
    <t>NoRu_Ned2_ejdE</t>
  </si>
  <si>
    <t>NoRu_Ned2S_ejdE</t>
  </si>
  <si>
    <t>NoRu_Ned3_ejdE</t>
  </si>
  <si>
    <t>NoRu_UN_ejdE</t>
  </si>
  <si>
    <t>NoRu_UN1_ejdE</t>
  </si>
  <si>
    <t>NoRu_UN2_ejdE</t>
  </si>
  <si>
    <t>NoRu_UN2S_ejdE</t>
  </si>
  <si>
    <t>NoRu_UN3_ejdE</t>
  </si>
  <si>
    <t>NoRu_ET_PMr</t>
  </si>
  <si>
    <t>NoRu_ET1_PMr</t>
  </si>
  <si>
    <t>NoRu_ET2_PMr</t>
  </si>
  <si>
    <t>NoRu_ET2S_PMr</t>
  </si>
  <si>
    <t>NoRu_ET3_PMr</t>
  </si>
  <si>
    <t>NoRu_Ned_PMr</t>
  </si>
  <si>
    <t>NoRu_Ned1_PMr</t>
  </si>
  <si>
    <t>NoRu_Ned2_PMr</t>
  </si>
  <si>
    <t>NoRu_Ned2S_PMr</t>
  </si>
  <si>
    <t>NoRu_Ned3_PMr</t>
  </si>
  <si>
    <t>NoRu_UN_PMr</t>
  </si>
  <si>
    <t>NoRu_UN1_PMr</t>
  </si>
  <si>
    <t>NoRu_UN2_PMr</t>
  </si>
  <si>
    <t>NoRu_UN2S_PMr</t>
  </si>
  <si>
    <t>NoRu_UN3_PMr</t>
  </si>
  <si>
    <t>NoRu_ET_ejdL</t>
  </si>
  <si>
    <t>NoRu_ET1_ejdL</t>
  </si>
  <si>
    <t>NoRu_ET2_ejdL</t>
  </si>
  <si>
    <t>NoRu_ET2S_ejdL</t>
  </si>
  <si>
    <t>NoRu_ET3_ejdL</t>
  </si>
  <si>
    <t>NoRu_Ned_ejdL</t>
  </si>
  <si>
    <t>NoRu_Ned1_ejdL</t>
  </si>
  <si>
    <t>NoRu_Ned2_ejdL</t>
  </si>
  <si>
    <t>NoRu_Ned2S_ejdL</t>
  </si>
  <si>
    <t>NoRu_Ned3_ejdL</t>
  </si>
  <si>
    <t>NoRu_UN_ejdL</t>
  </si>
  <si>
    <t>NoRu_UN1_ejdL</t>
  </si>
  <si>
    <t>NoRu_UN2_ejdL</t>
  </si>
  <si>
    <t>NoRu_UN2S_ejdL</t>
  </si>
  <si>
    <t>NoRu_UN3_ejdL</t>
  </si>
  <si>
    <t>NoRu_ET_ejdO</t>
  </si>
  <si>
    <t>NoRu_ET1_ejdO</t>
  </si>
  <si>
    <t>NoRu_ET2_ejdO</t>
  </si>
  <si>
    <t>NoRu_ET2S_ejdO</t>
  </si>
  <si>
    <t>NoRu_ET3_ejdO</t>
  </si>
  <si>
    <t>NoRu_Ned_ejdO</t>
  </si>
  <si>
    <t>NoRu_Ned1_ejdO</t>
  </si>
  <si>
    <t>NoRu_Ned2_ejdO</t>
  </si>
  <si>
    <t>NoRu_Ned2S_ejdO</t>
  </si>
  <si>
    <t>NoRu_Ned3_ejdO</t>
  </si>
  <si>
    <t>NoRu_UN_ejdO</t>
  </si>
  <si>
    <t>NoRu_UN1_ejdO</t>
  </si>
  <si>
    <t>NoRu_UN2_ejdO</t>
  </si>
  <si>
    <t>NoRu_UN2S_ejdO</t>
  </si>
  <si>
    <t>NoRu_UN3_ejdO</t>
  </si>
  <si>
    <t>NoRu_ET_RLI</t>
  </si>
  <si>
    <t>NoRu_ET1_RLI</t>
  </si>
  <si>
    <t>NoRu_ET2_RLI</t>
  </si>
  <si>
    <t>NoRu_ET2S_RLI</t>
  </si>
  <si>
    <t>NoRu_ET3_RLI</t>
  </si>
  <si>
    <t>NoRu_Ned_RLI</t>
  </si>
  <si>
    <t>NoRu_Ned1_RLI</t>
  </si>
  <si>
    <t>NoRu_Ned2_RLI</t>
  </si>
  <si>
    <t>NoRu_Ned2S_RLI</t>
  </si>
  <si>
    <t>NoRu_Ned3_RLI</t>
  </si>
  <si>
    <t>NoRu_UN_RLI</t>
  </si>
  <si>
    <t>NoRu_UN1_RLI</t>
  </si>
  <si>
    <t>NoRu_UN2_RLI</t>
  </si>
  <si>
    <t>NoRu_UN2S_RLI</t>
  </si>
  <si>
    <t>NoRu_UN3_RLI</t>
  </si>
  <si>
    <t>NoRu_ET_ejdU</t>
  </si>
  <si>
    <t>NoRu_ET1_ejdU</t>
  </si>
  <si>
    <t>NoRu_ET2_ejdU</t>
  </si>
  <si>
    <t>NoRu_ET2S_ejdU</t>
  </si>
  <si>
    <t>NoRu_ET3_ejdU</t>
  </si>
  <si>
    <t>NoRu_Ned_ejdU</t>
  </si>
  <si>
    <t>NoRu_Ned1_ejdU</t>
  </si>
  <si>
    <t>NoRu_Ned2_ejdU</t>
  </si>
  <si>
    <t>NoRu_Ned2S_ejdU</t>
  </si>
  <si>
    <t>NoRu_Ned3_ejdU</t>
  </si>
  <si>
    <t>NoRu_UN_ejdU</t>
  </si>
  <si>
    <t>NoRu_UN1_ejdU</t>
  </si>
  <si>
    <t>NoRu_UN2_ejdU</t>
  </si>
  <si>
    <t>NoRu_UN2S_ejdU</t>
  </si>
  <si>
    <t>NoRu_UN3_ejdU</t>
  </si>
  <si>
    <t>NoRu_ET_PMrGu</t>
  </si>
  <si>
    <t>NoRu_ET1_PMrGu</t>
  </si>
  <si>
    <t>NoRu_ET2_PMrGu</t>
  </si>
  <si>
    <t>NoRu_ET2S_PMrGu</t>
  </si>
  <si>
    <t>NoRu_ET3_PMrGu</t>
  </si>
  <si>
    <t>NoRu_Ned_PMrGu</t>
  </si>
  <si>
    <t>NoRu_Ned1_PMrGu</t>
  </si>
  <si>
    <t>NoRu_Ned2_PMrGu</t>
  </si>
  <si>
    <t>NoRu_Ned2S_PMrGu</t>
  </si>
  <si>
    <t>NoRu_Ned3_PMrGu</t>
  </si>
  <si>
    <t>NoRu_UN_PMrGu</t>
  </si>
  <si>
    <t>NoRu_UN1_PMrGu</t>
  </si>
  <si>
    <t>NoRu_UN2_PMrGu</t>
  </si>
  <si>
    <t>NoRu_UN2S_PMrGu</t>
  </si>
  <si>
    <t>NoRu_UN3_PMrGu</t>
  </si>
  <si>
    <t>NoRu_ET_ejdX</t>
  </si>
  <si>
    <t>NoRu_ET1_ejdX</t>
  </si>
  <si>
    <t>NoRu_ET2_ejdX</t>
  </si>
  <si>
    <t>NoRu_ET2S_ejdX</t>
  </si>
  <si>
    <t>NoRu_ET3_ejdX</t>
  </si>
  <si>
    <t>NoRu_Ned_ejdX</t>
  </si>
  <si>
    <t>NoRu_Ned1_ejdX</t>
  </si>
  <si>
    <t>NoRu_Ned2_ejdX</t>
  </si>
  <si>
    <t>NoRu_Ned2S_ejdX</t>
  </si>
  <si>
    <t>NoRu_Ned3_ejdX</t>
  </si>
  <si>
    <t>NoRu_UN_ejdX</t>
  </si>
  <si>
    <t>NoRu_UN1_ejdX</t>
  </si>
  <si>
    <t>NoRu_UN2_ejdX</t>
  </si>
  <si>
    <t>NoRu_UN2S_ejdX</t>
  </si>
  <si>
    <t>NoRu_UN3_ejdX</t>
  </si>
  <si>
    <t>NoRu_ET_RFt3</t>
  </si>
  <si>
    <t>NoRu_ET1_RFt3</t>
  </si>
  <si>
    <t>NoRu_ET2_RFt3</t>
  </si>
  <si>
    <t>NoRu_ET2S_RFt3</t>
  </si>
  <si>
    <t>NoRu_ET3_RFt3</t>
  </si>
  <si>
    <t>NoRu_Ned_RFt3</t>
  </si>
  <si>
    <t>NoRu_Ned1_RFt3</t>
  </si>
  <si>
    <t>NoRu_Ned2_RFt3</t>
  </si>
  <si>
    <t>NoRu_Ned2S_RFt3</t>
  </si>
  <si>
    <t>NoRu_Ned3_RFt3</t>
  </si>
  <si>
    <t>NoRu_UN_RFt3</t>
  </si>
  <si>
    <t>NoRu_UN1_RFt3</t>
  </si>
  <si>
    <t>NoRu_UN2_RFt3</t>
  </si>
  <si>
    <t>NoRu_UN2S_RFt3</t>
  </si>
  <si>
    <t>NoRu_UN3_RFt3</t>
  </si>
  <si>
    <t>NoRu_ET_affL</t>
  </si>
  <si>
    <t>NoRu_ET1_affL</t>
  </si>
  <si>
    <t>NoRu_ET2_affL</t>
  </si>
  <si>
    <t>NoRu_ET2S_affL</t>
  </si>
  <si>
    <t>NoRu_ET3_affL</t>
  </si>
  <si>
    <t>NoRu_Ned_affL</t>
  </si>
  <si>
    <t>NoRu_Ned1_affL</t>
  </si>
  <si>
    <t>NoRu_Ned2_affL</t>
  </si>
  <si>
    <t>NoRu_Ned2S_affL</t>
  </si>
  <si>
    <t>NoRu_Ned3_affL</t>
  </si>
  <si>
    <t>NoRu_UN_affL</t>
  </si>
  <si>
    <t>NoRu_UN1_affL</t>
  </si>
  <si>
    <t>NoRu_UN2_affL</t>
  </si>
  <si>
    <t>NoRu_UN2S_affL</t>
  </si>
  <si>
    <t>NoRu_UN3_affL</t>
  </si>
  <si>
    <t>NoRu_ET_RLF</t>
  </si>
  <si>
    <t>NoRu_ET1_RLF</t>
  </si>
  <si>
    <t>NoRu_ET2_RLF</t>
  </si>
  <si>
    <t>NoRu_ET2S_RLF</t>
  </si>
  <si>
    <t>NoRu_ET3_RLF</t>
  </si>
  <si>
    <t>NoRu_Ned_RLF</t>
  </si>
  <si>
    <t>NoRu_Ned1_RLF</t>
  </si>
  <si>
    <t>NoRu_Ned2_RLF</t>
  </si>
  <si>
    <t>NoRu_Ned2S_RLF</t>
  </si>
  <si>
    <t>NoRu_Ned3_RLF</t>
  </si>
  <si>
    <t>NoRu_UN_RLF</t>
  </si>
  <si>
    <t>NoRu_UN1_RLF</t>
  </si>
  <si>
    <t>NoRu_UN2_RLF</t>
  </si>
  <si>
    <t>NoRu_UN2S_RLF</t>
  </si>
  <si>
    <t>NoRu_UN3_RLF</t>
  </si>
  <si>
    <t>Nord_LY_Di</t>
  </si>
  <si>
    <t>Nord_Rev_Di</t>
  </si>
  <si>
    <t>Nord_SY_Di</t>
  </si>
  <si>
    <t>Nord_LY_Be</t>
  </si>
  <si>
    <t>Nord_Rev_Be</t>
  </si>
  <si>
    <t>Nord_SY_Be</t>
  </si>
  <si>
    <t>Nord_LY_Re</t>
  </si>
  <si>
    <t>Nord_Rev_Re</t>
  </si>
  <si>
    <t>Nord_SY_Re</t>
  </si>
  <si>
    <t>Nord_LY_ReX</t>
  </si>
  <si>
    <t>Nord_Rev_ReX</t>
  </si>
  <si>
    <t>Nord_SY_ReX</t>
  </si>
  <si>
    <t>Nord_LY_ReTot</t>
  </si>
  <si>
    <t>Nord_Rev_ReTot</t>
  </si>
  <si>
    <t>Nord_SY_ReTot</t>
  </si>
  <si>
    <t>NoRe_nry_KUo</t>
  </si>
  <si>
    <t>NoRe_nry_KUak</t>
  </si>
  <si>
    <t>NoRe_nry_KUuo</t>
  </si>
  <si>
    <t>NoRe_nry_SKb</t>
  </si>
  <si>
    <t>NoRe_nry_HTot</t>
  </si>
  <si>
    <t>NoRe_nry_RUTot</t>
  </si>
  <si>
    <t>NoRe_nry_UPAp</t>
  </si>
  <si>
    <t>NoRe_nry_Hak</t>
  </si>
  <si>
    <t>NoRe_nry_RKVt</t>
  </si>
  <si>
    <t>NoRe_nry_SKu</t>
  </si>
  <si>
    <t>NoRe_nry_SKTot</t>
  </si>
  <si>
    <t>NoRe_nry_RUx</t>
  </si>
  <si>
    <t>NoRe_nry_RKVa</t>
  </si>
  <si>
    <t>NoRe_nry_Hank</t>
  </si>
  <si>
    <t>NoRe_nry_RIkc</t>
  </si>
  <si>
    <t>NoRe_nry_KUxp</t>
  </si>
  <si>
    <t>NoRe_nry_UPAsrl</t>
  </si>
  <si>
    <t>NoRe_nry_GPl</t>
  </si>
  <si>
    <t>NoRe_nry_RUig</t>
  </si>
  <si>
    <t>NoRe_nry_KUxa</t>
  </si>
  <si>
    <t>NoRe_nry_STkc</t>
  </si>
  <si>
    <t>NoRe_nry_KUi</t>
  </si>
  <si>
    <t>NoRe_nry_KUatp</t>
  </si>
  <si>
    <t>NoRe_nry_UPAl</t>
  </si>
  <si>
    <t>NoRe_nry_RKVTot</t>
  </si>
  <si>
    <t>NoRe_nry_SKe</t>
  </si>
  <si>
    <t>NoRe_nry_Hrk</t>
  </si>
  <si>
    <t>NoRe_nry_Hxr</t>
  </si>
  <si>
    <t>NoRe_nry_KUr</t>
  </si>
  <si>
    <t>NoRe_nry_RIo</t>
  </si>
  <si>
    <t>NoRe_nry_KUTot</t>
  </si>
  <si>
    <t>NoRe_nry_UPATotD</t>
  </si>
  <si>
    <t>NoRe_nry_GPb</t>
  </si>
  <si>
    <t>NoRe_nry_Hrek</t>
  </si>
  <si>
    <t>NoRe_nry_KUv</t>
  </si>
  <si>
    <t>NoRe_nry_KTut</t>
  </si>
  <si>
    <t>NoRe_nry_KUfi</t>
  </si>
  <si>
    <t>NoRe_nry_UPAd</t>
  </si>
  <si>
    <t>NoRe_nry_RIut</t>
  </si>
  <si>
    <t>NoRe_nry_GPvd</t>
  </si>
  <si>
    <t>NoRe_nry_GPTot</t>
  </si>
  <si>
    <t>NoRe_nry_KTkc</t>
  </si>
  <si>
    <t>NoRe_nry_RUuo</t>
  </si>
  <si>
    <t>NoRe_nry_GPMfd</t>
  </si>
  <si>
    <t>NoRe_nry_RITot</t>
  </si>
  <si>
    <t>NoRe_nry_KUip</t>
  </si>
  <si>
    <t>NoRe_nry_RUkc</t>
  </si>
  <si>
    <t>NoRe_nry_RIb</t>
  </si>
  <si>
    <t>NoRe_nry_UPAuss</t>
  </si>
  <si>
    <t>NoRe_nry_UPAX</t>
  </si>
  <si>
    <t>NoRe_nry_RUur</t>
  </si>
  <si>
    <t>NoRe_nry_RUek</t>
  </si>
  <si>
    <t>NoRe_nry_RUg</t>
  </si>
  <si>
    <t>NoRe_nry_GPg</t>
  </si>
  <si>
    <t>NoRe_nry_GPx</t>
  </si>
  <si>
    <t>NoRe_nry_UPATotpa</t>
  </si>
  <si>
    <t>NoRe_nry_SKn</t>
  </si>
  <si>
    <t>NoRe_nry_Hvk</t>
  </si>
  <si>
    <t>NoRe_nry_UPATot</t>
  </si>
  <si>
    <t>NoRe_nry_STig</t>
  </si>
  <si>
    <t>NoRe_nry_KUut</t>
  </si>
  <si>
    <t>NoRe_nry_UPAb</t>
  </si>
  <si>
    <t>NoBt_AkOMX_NB</t>
  </si>
  <si>
    <t>NoBt_AkTot_NB</t>
  </si>
  <si>
    <t>NoBt_AkUD_NB</t>
  </si>
  <si>
    <t>NoBt_AkUK_NB</t>
  </si>
  <si>
    <t>NoBt_AkX_NB</t>
  </si>
  <si>
    <t>NoBt_AkXB_NB</t>
  </si>
  <si>
    <t>NoBt_Gfva_NB</t>
  </si>
  <si>
    <t>NoBt_ObAK_NB</t>
  </si>
  <si>
    <t>NoBt_ObD_NB</t>
  </si>
  <si>
    <t>NoBt_ObKD_NB</t>
  </si>
  <si>
    <t>NoBt_ObTot_NB</t>
  </si>
  <si>
    <t>NoBt_ODERe_NB</t>
  </si>
  <si>
    <t>NoBt_ODEReM_NB</t>
  </si>
  <si>
    <t>NoBt_ODSt_NB</t>
  </si>
  <si>
    <t>NoBt_ODTot_NB</t>
  </si>
  <si>
    <t>NoBt_ODTotM_NB</t>
  </si>
  <si>
    <t>NoBt_ODX_NB</t>
  </si>
  <si>
    <t>NoBt_ODXRe_NB</t>
  </si>
  <si>
    <t>NoBt_Pm_NB</t>
  </si>
  <si>
    <t>NoBt_RUNRU_NB</t>
  </si>
  <si>
    <t>NoBt_RURN_NB</t>
  </si>
  <si>
    <t>NoBt_RUTot_NB</t>
  </si>
  <si>
    <t>NoBt_RUUN_NB</t>
  </si>
  <si>
    <t>NoBt_TK_NB</t>
  </si>
  <si>
    <t>NoBt_TKCTot_NB</t>
  </si>
  <si>
    <t>NoBt_TOC_NB</t>
  </si>
  <si>
    <t>NoBt_UdRD_NB</t>
  </si>
  <si>
    <t>NoBt_UdReKr_NB</t>
  </si>
  <si>
    <t>NoBt_UdReR_NB</t>
  </si>
  <si>
    <t>NoBt_UdReU_NB</t>
  </si>
  <si>
    <t>NoBt_UdRNV_NB</t>
  </si>
  <si>
    <t>NoBt_UdTot_NB</t>
  </si>
  <si>
    <t>NoBt_UdXU_NB</t>
  </si>
  <si>
    <t>NoBt_UKf_NB</t>
  </si>
  <si>
    <t>NoBt_UKp_NB</t>
  </si>
  <si>
    <t>NoBt_UKr_NB</t>
  </si>
  <si>
    <t>NoBt_UKTot_NB</t>
  </si>
  <si>
    <t>NoBt_UKv_NB</t>
  </si>
  <si>
    <t>NoBt_UKx_NB</t>
  </si>
  <si>
    <t>NoBt_XFK_NB</t>
  </si>
  <si>
    <t>NoBt_XFXK_NB</t>
  </si>
  <si>
    <t>NoBt_XT_NB</t>
  </si>
  <si>
    <t>NoBt_XTF_NB</t>
  </si>
  <si>
    <t>NoBt_XTot_NB</t>
  </si>
  <si>
    <t>NoBk_AV_hKre</t>
  </si>
  <si>
    <t>NoBk_TV_hKre</t>
  </si>
  <si>
    <t>NoBk_XV_hKre</t>
  </si>
  <si>
    <t>NoBk_AV_SAPa</t>
  </si>
  <si>
    <t>NoBk_TV_SAPa</t>
  </si>
  <si>
    <t>NoBk_XV_SAPa</t>
  </si>
  <si>
    <t>NoBk_AV_BBU</t>
  </si>
  <si>
    <t>NoBk_TV_BBU</t>
  </si>
  <si>
    <t>NoBk_XV_BBU</t>
  </si>
  <si>
    <t>NoBk_AV_ONfa</t>
  </si>
  <si>
    <t>NoBk_TV_ONfa</t>
  </si>
  <si>
    <t>NoBk_XV_ONfa</t>
  </si>
  <si>
    <t>NoBk_AV_SAU</t>
  </si>
  <si>
    <t>NoBk_TV_SAU</t>
  </si>
  <si>
    <t>NoBk_XV_SAU</t>
  </si>
  <si>
    <t>NoBk_AV_SAPv</t>
  </si>
  <si>
    <t>NoBk_TV_SAPv</t>
  </si>
  <si>
    <t>NoBk_XV_SAPv</t>
  </si>
  <si>
    <t>NoBk_AV_ONP</t>
  </si>
  <si>
    <t>NoBk_TV_ONP</t>
  </si>
  <si>
    <t>NoBk_XV_ONP</t>
  </si>
  <si>
    <t>NoBk_AV_ONyon</t>
  </si>
  <si>
    <t>NoBk_TV_ONyon</t>
  </si>
  <si>
    <t>NoBk_XV_ONyon</t>
  </si>
  <si>
    <t>NoBk_AV_ONUd</t>
  </si>
  <si>
    <t>NoBk_TV_ONUd</t>
  </si>
  <si>
    <t>NoBk_XV_ONUd</t>
  </si>
  <si>
    <t>NoBk_AV_hKred</t>
  </si>
  <si>
    <t>NoBk_TV_hKred</t>
  </si>
  <si>
    <t>NoBk_XV_hKred</t>
  </si>
  <si>
    <t>NoBk_AV_ONU</t>
  </si>
  <si>
    <t>NoBk_TV_ONU</t>
  </si>
  <si>
    <t>NoBk_XV_ONU</t>
  </si>
  <si>
    <t>NoBk_AV_ONak</t>
  </si>
  <si>
    <t>NoBk_TV_ONak</t>
  </si>
  <si>
    <t>NoBk_XV_ONak</t>
  </si>
  <si>
    <t>NoBk_AV_SAPt</t>
  </si>
  <si>
    <t>NoBk_TV_SAPt</t>
  </si>
  <si>
    <t>NoBk_XV_SAPt</t>
  </si>
  <si>
    <t>NoBk_AV_ONr</t>
  </si>
  <si>
    <t>NoBk_TV_ONr</t>
  </si>
  <si>
    <t>NoBk_XV_ONr</t>
  </si>
  <si>
    <t>NoBk_AV_BVP</t>
  </si>
  <si>
    <t>NoBk_TV_BVP</t>
  </si>
  <si>
    <t>NoBk_XV_BVP</t>
  </si>
  <si>
    <t>NoBk_AV_KiM</t>
  </si>
  <si>
    <t>NoBk_TV_KiM</t>
  </si>
  <si>
    <t>NoBk_XV_KiM</t>
  </si>
  <si>
    <t>NoBk_AV_ONton</t>
  </si>
  <si>
    <t>NoBk_TV_ONton</t>
  </si>
  <si>
    <t>NoBk_XV_ONton</t>
  </si>
  <si>
    <t>NoBk_AV_EfTgh</t>
  </si>
  <si>
    <t>NoBk_TV_EfTgh</t>
  </si>
  <si>
    <t>NoBk_XV_EfTgh</t>
  </si>
  <si>
    <t>NoBk_AV_SAP</t>
  </si>
  <si>
    <t>NoBk_TV_SAP</t>
  </si>
  <si>
    <t>NoBk_XV_SAP</t>
  </si>
  <si>
    <t>NoBk_AV_ONVr</t>
  </si>
  <si>
    <t>NoBk_TV_ONVr</t>
  </si>
  <si>
    <t>NoBk_XV_ONVr</t>
  </si>
  <si>
    <t>NoBa_Go_ANU</t>
  </si>
  <si>
    <t>NoBa_XIA_ANU</t>
  </si>
  <si>
    <t>NoBa_Go_SAT</t>
  </si>
  <si>
    <t>NoBa_XIA_SAT</t>
  </si>
  <si>
    <t>NoBa_Go_BehU</t>
  </si>
  <si>
    <t>NoBa_XIA_BehU</t>
  </si>
  <si>
    <t>NoBa_Go_ANTN</t>
  </si>
  <si>
    <t>NoBa_XIA_ANTN</t>
  </si>
  <si>
    <t>NoBa_Go_SAA</t>
  </si>
  <si>
    <t>NoBa_XIA_SAA</t>
  </si>
  <si>
    <t>NoBa_Go_BVP</t>
  </si>
  <si>
    <t>NoBa_XIA_BVP</t>
  </si>
  <si>
    <t>NoBa_Go_ANN</t>
  </si>
  <si>
    <t>NoBa_XIA_ANN</t>
  </si>
  <si>
    <t>NoBa_Go_SAV</t>
  </si>
  <si>
    <t>NoBa_XIA_SAV</t>
  </si>
  <si>
    <t>NoBa_Go_ANTA</t>
  </si>
  <si>
    <t>NoBa_XIA_ANTA</t>
  </si>
  <si>
    <t>NoBa_Go_ANP</t>
  </si>
  <si>
    <t>NoBa_XIA_ANP</t>
  </si>
  <si>
    <t>NoBa_Go_ANV</t>
  </si>
  <si>
    <t>NoBa_XIA_ANV</t>
  </si>
  <si>
    <t>NoBa_Go_ANA</t>
  </si>
  <si>
    <t>NoBa_XIA_ANA</t>
  </si>
  <si>
    <t>NoBa_Go_SAU</t>
  </si>
  <si>
    <t>NoBa_XIA_SAU</t>
  </si>
  <si>
    <t>NoBa_Go_SAP</t>
  </si>
  <si>
    <t>NoBa_XIA_SAP</t>
  </si>
  <si>
    <t>NoGb_Dejd_GBN</t>
  </si>
  <si>
    <t>NoGb_Iejd_GBN</t>
  </si>
  <si>
    <t>NoGb_Dejd_GBX</t>
  </si>
  <si>
    <t>NoGb_Iejd_GBX</t>
  </si>
  <si>
    <t>NoGb_Dejd_GBS</t>
  </si>
  <si>
    <t>NoGb_Iejd_GBS</t>
  </si>
  <si>
    <t>NoGb_Dejd_GBP</t>
  </si>
  <si>
    <t>NoGb_Iejd_GBP</t>
  </si>
  <si>
    <t>NoGb_Dejd_GBA</t>
  </si>
  <si>
    <t>NoGb_Iejd_GBA</t>
  </si>
  <si>
    <t>NoGb_Dejd_GBR</t>
  </si>
  <si>
    <t>NoGb_Iejd_GBR</t>
  </si>
  <si>
    <t>NoGb_Dejd_GBT</t>
  </si>
  <si>
    <t>NoGb_Iejd_GBT</t>
  </si>
  <si>
    <t>NoGb_Dejd_GBAfs</t>
  </si>
  <si>
    <t>NoGb_Iejd_GBAfs</t>
  </si>
  <si>
    <t>NoGb_Dejd_GBU</t>
  </si>
  <si>
    <t>NoGb_Iejd_GBU</t>
  </si>
  <si>
    <t>NoGb_Dejd_GBV</t>
  </si>
  <si>
    <t>NoGb_Iejd_GBV</t>
  </si>
  <si>
    <t>NoBr_RO_UOe</t>
  </si>
  <si>
    <t>NoBr_XV_UOe</t>
  </si>
  <si>
    <t>NoBr_RO_UOu</t>
  </si>
  <si>
    <t>NoBr_XV_UOu</t>
  </si>
  <si>
    <t>NoBr_RO_UOd</t>
  </si>
  <si>
    <t>NoBr_XV_UOd</t>
  </si>
  <si>
    <t>NoBr_RO_UOp</t>
  </si>
  <si>
    <t>NoBr_XV_UOp</t>
  </si>
  <si>
    <t>NoBr_RO_UOTot</t>
  </si>
  <si>
    <t>NoBr_XV_UOTot</t>
  </si>
  <si>
    <t>NoBr_RO_UOn</t>
  </si>
  <si>
    <t>NoBr_XV_UOn</t>
  </si>
  <si>
    <t>NoBg_EjUR_GKC</t>
  </si>
  <si>
    <t>NoBg_Fkr_GKC</t>
  </si>
  <si>
    <t>NoBg_FMSm_GKC</t>
  </si>
  <si>
    <t>NoBg_GC_GKC</t>
  </si>
  <si>
    <t>NoBg_GK_GKC</t>
  </si>
  <si>
    <t>NoBg_IGa_GKC</t>
  </si>
  <si>
    <t>NoBg_IGo_GKC</t>
  </si>
  <si>
    <t>NoBg_IGs_GKC</t>
  </si>
  <si>
    <t>NoBg_IGt_GKC</t>
  </si>
  <si>
    <t>NoBg_IGTot_GKC</t>
  </si>
  <si>
    <t>NoBg_KCTot_GKC</t>
  </si>
  <si>
    <t>NoBg_KMD_GKC</t>
  </si>
  <si>
    <t>NoBg_Lfp_GKC</t>
  </si>
  <si>
    <t>NoBg_Nmv_GKC</t>
  </si>
  <si>
    <t>NoBg_ObRo12_GKC</t>
  </si>
  <si>
    <t>NoBg_ObRTot_GKC</t>
  </si>
  <si>
    <t>NoBg_ObRu12_GKC</t>
  </si>
  <si>
    <t>NoBg_ObRu3_GKC</t>
  </si>
  <si>
    <t>NoBg_ObRu6_GKC</t>
  </si>
  <si>
    <t>NoBg_Pas_GKC</t>
  </si>
  <si>
    <t>NoBg_Srp_GKC</t>
  </si>
  <si>
    <t>NoBg_STFX_GKC</t>
  </si>
  <si>
    <t>NoBg_Trbd_GKC</t>
  </si>
  <si>
    <t>NoBg_Tx_GKC</t>
  </si>
  <si>
    <t>NoBg_VFa_GKC</t>
  </si>
  <si>
    <t>NoBg_XGTot_GKC</t>
  </si>
  <si>
    <t>NoBg_XPTot_GKC</t>
  </si>
  <si>
    <t>NoBs_Ak_STKT</t>
  </si>
  <si>
    <t>NoBs_Gb_STKT</t>
  </si>
  <si>
    <t>NoBs_Gc_STKT</t>
  </si>
  <si>
    <t>NoBs_Gk_STKT</t>
  </si>
  <si>
    <t>NoBs_Gkc_STKT</t>
  </si>
  <si>
    <t>NoBs_Ixg_STKT</t>
  </si>
  <si>
    <t>NoBs_Kav_STKT</t>
  </si>
  <si>
    <t>NoBs_Ktv_STKT</t>
  </si>
  <si>
    <t>NoBs_Oa_STKT</t>
  </si>
  <si>
    <t>NoBs_Od_STKT</t>
  </si>
  <si>
    <t>NoBs_Tc_STKT</t>
  </si>
  <si>
    <t>NoBs_Tk_STKT</t>
  </si>
  <si>
    <t>NoBs_Tkc_STKT</t>
  </si>
  <si>
    <t>NoBs_Uta_STKT</t>
  </si>
  <si>
    <t>NoBs_Utd_STKT</t>
  </si>
  <si>
    <t>NoBs_Xma_STKT</t>
  </si>
  <si>
    <t>NoBm_AV_Pgkc</t>
  </si>
  <si>
    <t>NoBm_TV_Pgkc</t>
  </si>
  <si>
    <t>NoBm_AV_Autd</t>
  </si>
  <si>
    <t>NoBm_TV_Autd</t>
  </si>
  <si>
    <t>NoBm_AV_Auta</t>
  </si>
  <si>
    <t>NoBm_TV_Auta</t>
  </si>
  <si>
    <t>NoBm_AV_ATot</t>
  </si>
  <si>
    <t>NoBm_TV_ATot</t>
  </si>
  <si>
    <t>NoBm_AV_PTot</t>
  </si>
  <si>
    <t>NoBm_TV_PTot</t>
  </si>
  <si>
    <t>NoBm_AV_Aod</t>
  </si>
  <si>
    <t>NoBm_TV_Aod</t>
  </si>
  <si>
    <t>NoBm_AV_Puo</t>
  </si>
  <si>
    <t>NoBm_TV_Puo</t>
  </si>
  <si>
    <t>NoBm_AV_Pig</t>
  </si>
  <si>
    <t>NoBm_TV_Pig</t>
  </si>
  <si>
    <t>NoBm_AV_Aoa</t>
  </si>
  <si>
    <t>NoBm_TV_Aoa</t>
  </si>
  <si>
    <t>NoBm_AV_Atkc</t>
  </si>
  <si>
    <t>NoBm_TV_Atkc</t>
  </si>
  <si>
    <t>Snh_UY_InX</t>
  </si>
  <si>
    <t>Snh_UY_GrSu</t>
  </si>
  <si>
    <t>Snh_UY_NedAkP</t>
  </si>
  <si>
    <t>Snh_UY_NedVre</t>
  </si>
  <si>
    <t>Snh_UY_EtAfF</t>
  </si>
  <si>
    <t>Snh_UY_KrEt</t>
  </si>
  <si>
    <t>Snh_UY_NedX</t>
  </si>
  <si>
    <t>Snh_UY_NedAkU</t>
  </si>
  <si>
    <t>Snh_UY_InAkU</t>
  </si>
  <si>
    <t>Snh_UY_GrX</t>
  </si>
  <si>
    <t>Snh_UY_InEt</t>
  </si>
  <si>
    <t>Snh_UY_EtIn</t>
  </si>
  <si>
    <t>Snh_UY_GrAkU</t>
  </si>
  <si>
    <t>Snh_UY_KrT</t>
  </si>
  <si>
    <t>Snh_UY_GrNh</t>
  </si>
  <si>
    <t>Snh_UY_InT</t>
  </si>
  <si>
    <t>Snh_UY_KrVkr</t>
  </si>
  <si>
    <t>Snh_UY_KrVre</t>
  </si>
  <si>
    <t>Snh_UY_NedSu</t>
  </si>
  <si>
    <t>Snh_UY_KrAkU</t>
  </si>
  <si>
    <t>Snh_UY_NedEt</t>
  </si>
  <si>
    <t>Snh_UY_KrSu</t>
  </si>
  <si>
    <t>Snh_UY_InAkP</t>
  </si>
  <si>
    <t>Snh_UY_InSu</t>
  </si>
  <si>
    <t>Snh_UY_NedT</t>
  </si>
  <si>
    <t>Snh_UY_InNh</t>
  </si>
  <si>
    <t>Snh_UY_InVre</t>
  </si>
  <si>
    <t>Snh_UY_GrAkP</t>
  </si>
  <si>
    <t>Snh_UY_GrVkr</t>
  </si>
  <si>
    <t>Snh_UY_KrAkP</t>
  </si>
  <si>
    <t>Snh_UY_KrX</t>
  </si>
  <si>
    <t>Snh_UY_InVkr</t>
  </si>
  <si>
    <t>Snh_UY_NedVkr</t>
  </si>
  <si>
    <t>Snh_UY_KrNh</t>
  </si>
  <si>
    <t>Snh_UY_BlanGruppe01</t>
  </si>
  <si>
    <t>Snh_UY_NedNh</t>
  </si>
  <si>
    <t>Snh_UY_GrT</t>
  </si>
  <si>
    <t>Ssb_Ant_BeK</t>
  </si>
  <si>
    <t>Ssb_Ind_BeK</t>
  </si>
  <si>
    <t>Ssb_Udl_BeK</t>
  </si>
  <si>
    <t>Ssb_Ant_BeTot</t>
  </si>
  <si>
    <t>Ssb_Ind_BeTot</t>
  </si>
  <si>
    <t>Ssb_Udl_BeTot</t>
  </si>
  <si>
    <t>Ssb_Ant_BeX</t>
  </si>
  <si>
    <t>Ssb_Ind_BeX</t>
  </si>
  <si>
    <t>Ssb_Udl_BeX</t>
  </si>
  <si>
    <t>Ssb_Ant_KrP</t>
  </si>
  <si>
    <t>Ssb_Ind_KrP</t>
  </si>
  <si>
    <t>Ssb_Udl_KrP</t>
  </si>
  <si>
    <t>Ssb_Ant_KrU</t>
  </si>
  <si>
    <t>Ssb_Ind_KrU</t>
  </si>
  <si>
    <t>Ssb_Udl_KrU</t>
  </si>
  <si>
    <t>Ssb_Ant_Ned</t>
  </si>
  <si>
    <t>Ssb_Ind_Ned</t>
  </si>
  <si>
    <t>Ssb_Udl_Ned</t>
  </si>
  <si>
    <t>Ssb_Ant_Ny</t>
  </si>
  <si>
    <t>Ssb_Ind_Ny</t>
  </si>
  <si>
    <t>Ssb_Udl_Ny</t>
  </si>
  <si>
    <t>0</t>
  </si>
  <si>
    <t>46122</t>
  </si>
  <si>
    <t>38</t>
  </si>
  <si>
    <t>1</t>
  </si>
  <si>
    <t>40</t>
  </si>
  <si>
    <t>2</t>
  </si>
  <si>
    <t>regnr</t>
  </si>
  <si>
    <t>navn</t>
  </si>
  <si>
    <t>DLR Kredit</t>
  </si>
  <si>
    <t>Jyske Realkredit</t>
  </si>
  <si>
    <t>Nordea Kredit Realkreditaktieselskab</t>
  </si>
  <si>
    <t>Nykredit Realkredit</t>
  </si>
  <si>
    <t>Realkredit Danmark</t>
  </si>
  <si>
    <t>Totalkredit</t>
  </si>
  <si>
    <t>D</t>
  </si>
  <si>
    <t>J</t>
  </si>
  <si>
    <t>N</t>
  </si>
  <si>
    <t>R</t>
  </si>
  <si>
    <t>T</t>
  </si>
  <si>
    <t>Realkreditinstitutter: Statistisk materiale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</si>
</sst>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6"/>
      <color theme="4"/>
      <name val="Constantia"/>
      <family val="1"/>
    </font>
    <font>
      <sz val="8"/>
      <color theme="4"/>
      <name val="Wingdings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990000"/>
      <name val="Constantia"/>
      <family val="1"/>
    </font>
    <font>
      <b/>
      <sz val="11"/>
      <color theme="4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u/>
      <sz val="11"/>
      <color theme="10"/>
      <name val="Calibri"/>
      <family val="2"/>
      <scheme val="minor"/>
    </font>
    <font>
      <i/>
      <sz val="10"/>
      <color theme="1"/>
      <name val="Verdana"/>
      <family val="2"/>
    </font>
    <font>
      <b/>
      <sz val="18"/>
      <color theme="4"/>
      <name val="Constantia"/>
      <family val="1"/>
    </font>
    <font>
      <b/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b/>
      <i/>
      <sz val="11"/>
      <color theme="1"/>
      <name val="Calibri"/>
      <family val="2"/>
    </font>
    <font>
      <b/>
      <i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990000"/>
      <name val="Constantia"/>
      <family val="1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3" fontId="2" fillId="0" borderId="0" xfId="0" applyNumberFormat="1" applyFont="1" applyProtection="1">
      <protection hidden="1"/>
    </xf>
    <xf numFmtId="3" fontId="3" fillId="2" borderId="0" xfId="0" applyNumberFormat="1" applyFont="1" applyFill="1" applyProtection="1">
      <protection hidden="1"/>
    </xf>
    <xf numFmtId="3" fontId="2" fillId="2" borderId="0" xfId="0" applyNumberFormat="1" applyFont="1" applyFill="1" applyAlignment="1" applyProtection="1">
      <alignment horizontal="left" vertical="center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2" fillId="2" borderId="0" xfId="0" applyNumberFormat="1" applyFont="1" applyFill="1" applyAlignment="1" applyProtection="1">
      <alignment horizontal="left"/>
      <protection hidden="1"/>
    </xf>
    <xf numFmtId="3" fontId="4" fillId="2" borderId="0" xfId="0" applyNumberFormat="1" applyFont="1" applyFill="1"/>
    <xf numFmtId="3" fontId="5" fillId="2" borderId="0" xfId="0" applyNumberFormat="1" applyFont="1" applyFill="1" applyAlignment="1">
      <alignment horizontal="right" vertical="center"/>
    </xf>
    <xf numFmtId="3" fontId="1" fillId="0" borderId="0" xfId="0" applyNumberFormat="1" applyFont="1" applyProtection="1">
      <protection hidden="1"/>
    </xf>
    <xf numFmtId="3" fontId="1" fillId="0" borderId="0" xfId="0" applyNumberFormat="1" applyFont="1" applyAlignment="1" applyProtection="1">
      <alignment horizontal="left"/>
      <protection hidden="1"/>
    </xf>
    <xf numFmtId="3" fontId="6" fillId="0" borderId="0" xfId="0" applyNumberFormat="1" applyFont="1" applyProtection="1">
      <protection hidden="1"/>
    </xf>
    <xf numFmtId="3" fontId="7" fillId="2" borderId="0" xfId="0" applyNumberFormat="1" applyFont="1" applyFill="1" applyProtection="1">
      <protection hidden="1"/>
    </xf>
    <xf numFmtId="3" fontId="1" fillId="0" borderId="0" xfId="0" applyNumberFormat="1" applyFont="1" applyAlignment="1" applyProtection="1">
      <alignment horizontal="right"/>
      <protection hidden="1"/>
    </xf>
    <xf numFmtId="3" fontId="2" fillId="2" borderId="0" xfId="0" applyNumberFormat="1" applyFont="1" applyFill="1" applyProtection="1">
      <protection hidden="1"/>
    </xf>
    <xf numFmtId="3" fontId="9" fillId="2" borderId="0" xfId="0" applyNumberFormat="1" applyFont="1" applyFill="1" applyAlignment="1" applyProtection="1">
      <alignment horizontal="left" vertical="center"/>
      <protection hidden="1"/>
    </xf>
    <xf numFmtId="3" fontId="9" fillId="0" borderId="0" xfId="0" applyNumberFormat="1" applyFont="1" applyAlignment="1" applyProtection="1">
      <alignment horizontal="center" vertical="center"/>
      <protection hidden="1"/>
    </xf>
    <xf numFmtId="3" fontId="1" fillId="0" borderId="0" xfId="0" applyNumberFormat="1" applyFont="1"/>
    <xf numFmtId="3" fontId="10" fillId="0" borderId="1" xfId="0" applyNumberFormat="1" applyFont="1" applyBorder="1" applyAlignment="1" applyProtection="1">
      <alignment horizontal="right" vertical="center"/>
      <protection hidden="1"/>
    </xf>
    <xf numFmtId="3" fontId="11" fillId="2" borderId="1" xfId="0" applyNumberFormat="1" applyFont="1" applyFill="1" applyBorder="1" applyAlignment="1" applyProtection="1">
      <alignment horizontal="left" vertical="center"/>
      <protection hidden="1"/>
    </xf>
    <xf numFmtId="3" fontId="12" fillId="0" borderId="0" xfId="0" applyNumberFormat="1" applyFont="1" applyProtection="1">
      <protection hidden="1"/>
    </xf>
    <xf numFmtId="3" fontId="13" fillId="0" borderId="0" xfId="0" applyNumberFormat="1" applyFont="1" applyAlignment="1" applyProtection="1">
      <alignment horizontal="center" vertical="center"/>
      <protection hidden="1"/>
    </xf>
    <xf numFmtId="3" fontId="1" fillId="2" borderId="1" xfId="0" applyNumberFormat="1" applyFont="1" applyFill="1" applyBorder="1" applyProtection="1">
      <protection hidden="1"/>
    </xf>
    <xf numFmtId="3" fontId="10" fillId="2" borderId="1" xfId="0" applyNumberFormat="1" applyFont="1" applyFill="1" applyBorder="1" applyProtection="1">
      <protection hidden="1"/>
    </xf>
    <xf numFmtId="3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10" fillId="4" borderId="0" xfId="0" applyNumberFormat="1" applyFont="1" applyFill="1" applyAlignment="1" applyProtection="1">
      <alignment horizontal="center" vertical="center"/>
      <protection hidden="1"/>
    </xf>
    <xf numFmtId="3" fontId="10" fillId="2" borderId="1" xfId="0" applyNumberFormat="1" applyFont="1" applyFill="1" applyBorder="1" applyAlignment="1" applyProtection="1">
      <alignment horizontal="left" vertical="center"/>
      <protection hidden="1"/>
    </xf>
    <xf numFmtId="3" fontId="10" fillId="2" borderId="1" xfId="0" applyNumberFormat="1" applyFont="1" applyFill="1" applyBorder="1" applyAlignment="1" applyProtection="1">
      <alignment horizontal="center" vertical="center"/>
      <protection hidden="1"/>
    </xf>
    <xf numFmtId="3" fontId="15" fillId="0" borderId="0" xfId="0" applyNumberFormat="1" applyFont="1" applyProtection="1">
      <protection hidden="1"/>
    </xf>
    <xf numFmtId="3" fontId="13" fillId="2" borderId="1" xfId="0" applyNumberFormat="1" applyFont="1" applyFill="1" applyBorder="1" applyAlignment="1" applyProtection="1">
      <alignment horizontal="center" vertical="center"/>
      <protection hidden="1"/>
    </xf>
    <xf numFmtId="3" fontId="10" fillId="2" borderId="1" xfId="0" applyNumberFormat="1" applyFont="1" applyFill="1" applyBorder="1" applyAlignment="1" applyProtection="1">
      <alignment horizontal="left" vertical="center" wrapText="1"/>
      <protection hidden="1"/>
    </xf>
    <xf numFmtId="3" fontId="11" fillId="2" borderId="1" xfId="0" applyNumberFormat="1" applyFont="1" applyFill="1" applyBorder="1" applyAlignment="1" applyProtection="1">
      <alignment horizontal="left" vertical="center" wrapText="1"/>
      <protection hidden="1"/>
    </xf>
    <xf numFmtId="3" fontId="16" fillId="5" borderId="1" xfId="0" applyNumberFormat="1" applyFont="1" applyFill="1" applyBorder="1" applyAlignment="1" applyProtection="1">
      <alignment horizontal="left" vertical="center"/>
      <protection hidden="1"/>
    </xf>
    <xf numFmtId="3" fontId="16" fillId="5" borderId="2" xfId="0" applyNumberFormat="1" applyFont="1" applyFill="1" applyBorder="1" applyAlignment="1" applyProtection="1">
      <alignment horizontal="left" vertical="center"/>
      <protection hidden="1"/>
    </xf>
    <xf numFmtId="3" fontId="11" fillId="2" borderId="1" xfId="0" applyNumberFormat="1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3" fontId="10" fillId="4" borderId="0" xfId="0" applyNumberFormat="1" applyFont="1" applyFill="1" applyAlignment="1">
      <alignment horizontal="center" vertical="center"/>
    </xf>
    <xf numFmtId="3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1" fillId="0" borderId="1" xfId="0" applyNumberFormat="1" applyFont="1" applyBorder="1" applyAlignment="1">
      <alignment horizontal="center"/>
    </xf>
    <xf numFmtId="3" fontId="11" fillId="2" borderId="5" xfId="0" applyNumberFormat="1" applyFont="1" applyFill="1" applyBorder="1" applyAlignment="1" applyProtection="1">
      <alignment horizontal="center" vertical="center"/>
      <protection hidden="1"/>
    </xf>
    <xf numFmtId="3" fontId="17" fillId="0" borderId="12" xfId="0" applyNumberFormat="1" applyFont="1" applyBorder="1" applyAlignment="1" applyProtection="1">
      <alignment horizontal="center" vertical="center"/>
      <protection locked="0" hidden="1"/>
    </xf>
    <xf numFmtId="3" fontId="1" fillId="3" borderId="0" xfId="0" applyNumberFormat="1" applyFont="1" applyFill="1" applyProtection="1">
      <protection hidden="1"/>
    </xf>
    <xf numFmtId="3" fontId="1" fillId="0" borderId="13" xfId="0" applyNumberFormat="1" applyFont="1" applyBorder="1" applyProtection="1">
      <protection hidden="1"/>
    </xf>
    <xf numFmtId="3" fontId="1" fillId="2" borderId="14" xfId="0" applyNumberFormat="1" applyFont="1" applyFill="1" applyBorder="1" applyProtection="1">
      <protection hidden="1"/>
    </xf>
    <xf numFmtId="3" fontId="10" fillId="2" borderId="15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4" xfId="0" applyNumberFormat="1" applyFont="1" applyFill="1" applyBorder="1" applyAlignment="1" applyProtection="1">
      <alignment horizontal="left" vertical="center"/>
      <protection hidden="1"/>
    </xf>
    <xf numFmtId="3" fontId="10" fillId="0" borderId="15" xfId="0" applyNumberFormat="1" applyFont="1" applyBorder="1" applyAlignment="1" applyProtection="1">
      <alignment horizontal="right" vertical="center"/>
      <protection hidden="1"/>
    </xf>
    <xf numFmtId="3" fontId="10" fillId="2" borderId="16" xfId="0" applyNumberFormat="1" applyFont="1" applyFill="1" applyBorder="1" applyAlignment="1" applyProtection="1">
      <alignment horizontal="left" vertical="center"/>
      <protection hidden="1"/>
    </xf>
    <xf numFmtId="3" fontId="11" fillId="2" borderId="17" xfId="0" applyNumberFormat="1" applyFont="1" applyFill="1" applyBorder="1" applyAlignment="1" applyProtection="1">
      <alignment horizontal="left" vertical="center"/>
      <protection hidden="1"/>
    </xf>
    <xf numFmtId="3" fontId="1" fillId="0" borderId="0" xfId="0" applyNumberFormat="1" applyFont="1" applyAlignment="1" applyProtection="1">
      <alignment horizontal="left" vertical="center"/>
      <protection hidden="1"/>
    </xf>
    <xf numFmtId="3" fontId="18" fillId="0" borderId="23" xfId="0" applyNumberFormat="1" applyFont="1" applyBorder="1" applyAlignment="1" applyProtection="1">
      <alignment horizontal="center" vertical="center"/>
      <protection hidden="1"/>
    </xf>
    <xf numFmtId="3" fontId="17" fillId="0" borderId="12" xfId="0" applyNumberFormat="1" applyFont="1" applyBorder="1" applyAlignment="1" applyProtection="1">
      <alignment horizontal="center" vertical="center" wrapText="1"/>
      <protection locked="0" hidden="1"/>
    </xf>
    <xf numFmtId="3" fontId="1" fillId="0" borderId="0" xfId="0" applyNumberFormat="1" applyFont="1" applyAlignment="1" applyProtection="1">
      <alignment vertical="center"/>
      <protection hidden="1"/>
    </xf>
    <xf numFmtId="49" fontId="1" fillId="0" borderId="0" xfId="0" applyNumberFormat="1" applyFont="1"/>
    <xf numFmtId="3" fontId="22" fillId="2" borderId="24" xfId="0" applyNumberFormat="1" applyFont="1" applyFill="1" applyBorder="1" applyAlignment="1">
      <alignment horizontal="left"/>
    </xf>
    <xf numFmtId="3" fontId="21" fillId="2" borderId="24" xfId="0" applyNumberFormat="1" applyFont="1" applyFill="1" applyBorder="1"/>
    <xf numFmtId="3" fontId="21" fillId="2" borderId="24" xfId="0" applyNumberFormat="1" applyFont="1" applyFill="1" applyBorder="1" applyAlignment="1">
      <alignment horizontal="left"/>
    </xf>
    <xf numFmtId="14" fontId="1" fillId="0" borderId="0" xfId="0" applyNumberFormat="1" applyFont="1"/>
    <xf numFmtId="3" fontId="2" fillId="2" borderId="0" xfId="0" applyNumberFormat="1" applyFont="1" applyFill="1" applyAlignment="1" applyProtection="1">
      <alignment horizontal="center" vertical="center"/>
      <protection hidden="1"/>
    </xf>
    <xf numFmtId="3" fontId="8" fillId="3" borderId="0" xfId="0" applyNumberFormat="1" applyFont="1" applyFill="1" applyAlignment="1">
      <alignment horizontal="center"/>
    </xf>
    <xf numFmtId="3" fontId="14" fillId="5" borderId="1" xfId="0" applyNumberFormat="1" applyFont="1" applyFill="1" applyBorder="1" applyAlignment="1" applyProtection="1">
      <alignment horizontal="left" vertical="center"/>
      <protection hidden="1"/>
    </xf>
    <xf numFmtId="3" fontId="1" fillId="0" borderId="0" xfId="0" applyNumberFormat="1" applyFont="1" applyAlignment="1" applyProtection="1">
      <alignment horizontal="left" vertical="center" wrapText="1"/>
      <protection hidden="1"/>
    </xf>
    <xf numFmtId="3" fontId="16" fillId="5" borderId="1" xfId="0" applyNumberFormat="1" applyFont="1" applyFill="1" applyBorder="1" applyAlignment="1" applyProtection="1">
      <alignment horizontal="left" vertical="center"/>
      <protection hidden="1"/>
    </xf>
    <xf numFmtId="3" fontId="14" fillId="5" borderId="1" xfId="0" applyNumberFormat="1" applyFont="1" applyFill="1" applyBorder="1" applyAlignment="1" applyProtection="1">
      <alignment horizontal="left" vertical="center" wrapText="1"/>
      <protection hidden="1"/>
    </xf>
    <xf numFmtId="3" fontId="16" fillId="5" borderId="1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2" xfId="0" applyNumberFormat="1" applyFont="1" applyFill="1" applyBorder="1" applyAlignment="1" applyProtection="1">
      <alignment horizontal="left" vertical="center"/>
      <protection hidden="1"/>
    </xf>
    <xf numFmtId="3" fontId="11" fillId="2" borderId="3" xfId="0" applyNumberFormat="1" applyFont="1" applyFill="1" applyBorder="1" applyAlignment="1">
      <alignment horizontal="left" vertical="center" wrapText="1"/>
    </xf>
    <xf numFmtId="3" fontId="11" fillId="2" borderId="4" xfId="0" applyNumberFormat="1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left" vertical="center" wrapText="1"/>
    </xf>
    <xf numFmtId="3" fontId="14" fillId="5" borderId="3" xfId="0" applyNumberFormat="1" applyFont="1" applyFill="1" applyBorder="1" applyAlignment="1" applyProtection="1">
      <alignment horizontal="left" vertical="center"/>
      <protection hidden="1"/>
    </xf>
    <xf numFmtId="3" fontId="16" fillId="5" borderId="4" xfId="0" applyNumberFormat="1" applyFont="1" applyFill="1" applyBorder="1" applyAlignment="1" applyProtection="1">
      <alignment horizontal="left" vertical="center"/>
      <protection hidden="1"/>
    </xf>
    <xf numFmtId="3" fontId="16" fillId="5" borderId="5" xfId="0" applyNumberFormat="1" applyFont="1" applyFill="1" applyBorder="1" applyAlignment="1" applyProtection="1">
      <alignment horizontal="left" vertical="center"/>
      <protection hidden="1"/>
    </xf>
    <xf numFmtId="3" fontId="14" fillId="5" borderId="6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7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8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9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10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11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4" xfId="0" applyNumberFormat="1" applyFont="1" applyFill="1" applyBorder="1" applyAlignment="1" applyProtection="1">
      <alignment horizontal="left" vertical="center"/>
      <protection hidden="1"/>
    </xf>
    <xf numFmtId="3" fontId="14" fillId="5" borderId="3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4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5" xfId="0" applyNumberFormat="1" applyFont="1" applyFill="1" applyBorder="1" applyAlignment="1" applyProtection="1">
      <alignment horizontal="left" vertical="center" wrapText="1"/>
      <protection hidden="1"/>
    </xf>
    <xf numFmtId="3" fontId="10" fillId="5" borderId="3" xfId="0" applyNumberFormat="1" applyFont="1" applyFill="1" applyBorder="1" applyAlignment="1" applyProtection="1">
      <alignment horizontal="left" vertical="center" wrapText="1"/>
      <protection hidden="1"/>
    </xf>
    <xf numFmtId="3" fontId="10" fillId="5" borderId="4" xfId="0" applyNumberFormat="1" applyFont="1" applyFill="1" applyBorder="1" applyAlignment="1" applyProtection="1">
      <alignment horizontal="left" vertical="center" wrapText="1"/>
      <protection hidden="1"/>
    </xf>
    <xf numFmtId="3" fontId="10" fillId="5" borderId="5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18" xfId="0" applyNumberFormat="1" applyFont="1" applyFill="1" applyBorder="1" applyAlignment="1" applyProtection="1">
      <alignment horizontal="left" vertical="center"/>
      <protection hidden="1"/>
    </xf>
    <xf numFmtId="3" fontId="14" fillId="5" borderId="19" xfId="0" applyNumberFormat="1" applyFont="1" applyFill="1" applyBorder="1" applyAlignment="1" applyProtection="1">
      <alignment horizontal="left" vertical="center"/>
      <protection hidden="1"/>
    </xf>
    <xf numFmtId="3" fontId="1" fillId="0" borderId="12" xfId="0" applyNumberFormat="1" applyFont="1" applyBorder="1" applyAlignment="1" applyProtection="1">
      <alignment horizontal="center" vertical="center"/>
      <protection locked="0" hidden="1"/>
    </xf>
    <xf numFmtId="3" fontId="18" fillId="0" borderId="20" xfId="0" applyNumberFormat="1" applyFont="1" applyBorder="1" applyAlignment="1" applyProtection="1">
      <alignment horizontal="center" vertical="center"/>
      <protection hidden="1"/>
    </xf>
    <xf numFmtId="3" fontId="18" fillId="0" borderId="21" xfId="0" applyNumberFormat="1" applyFont="1" applyBorder="1" applyAlignment="1" applyProtection="1">
      <alignment horizontal="center" vertical="center"/>
      <protection hidden="1"/>
    </xf>
    <xf numFmtId="3" fontId="18" fillId="0" borderId="23" xfId="0" applyNumberFormat="1" applyFont="1" applyBorder="1" applyAlignment="1" applyProtection="1">
      <alignment horizontal="center" vertical="center"/>
      <protection hidden="1"/>
    </xf>
    <xf numFmtId="3" fontId="18" fillId="0" borderId="22" xfId="0" applyNumberFormat="1" applyFont="1" applyBorder="1" applyAlignment="1" applyProtection="1">
      <alignment horizontal="center" vertical="center"/>
      <protection hidden="1"/>
    </xf>
    <xf numFmtId="3" fontId="14" fillId="5" borderId="5" xfId="0" applyNumberFormat="1" applyFont="1" applyFill="1" applyBorder="1" applyAlignment="1" applyProtection="1">
      <alignment horizontal="left" vertical="center"/>
      <protection hidden="1"/>
    </xf>
    <xf numFmtId="3" fontId="1" fillId="0" borderId="12" xfId="0" applyNumberFormat="1" applyFont="1" applyBorder="1" applyAlignment="1" applyProtection="1">
      <alignment horizontal="center" vertical="center" wrapText="1"/>
      <protection locked="0" hidden="1"/>
    </xf>
    <xf numFmtId="3" fontId="19" fillId="0" borderId="23" xfId="0" applyNumberFormat="1" applyFont="1" applyBorder="1" applyAlignment="1" applyProtection="1">
      <alignment horizontal="center" vertical="center"/>
      <protection hidden="1"/>
    </xf>
    <xf numFmtId="3" fontId="19" fillId="0" borderId="22" xfId="0" applyNumberFormat="1" applyFont="1" applyBorder="1" applyAlignment="1" applyProtection="1">
      <alignment horizontal="center" vertical="center"/>
      <protection hidden="1"/>
    </xf>
    <xf numFmtId="3" fontId="7" fillId="0" borderId="0" xfId="0" applyNumberFormat="1" applyFont="1" applyAlignment="1">
      <alignment horizontal="left"/>
    </xf>
    <xf numFmtId="3" fontId="20" fillId="5" borderId="0" xfId="0" applyNumberFormat="1" applyFont="1" applyFill="1" applyAlignment="1">
      <alignment horizontal="left" vertical="center" wrapText="1"/>
    </xf>
    <xf numFmtId="49" fontId="10" fillId="3" borderId="1" xfId="0" applyNumberFormat="1" applyFont="1" applyFill="1" applyBorder="1" applyAlignment="1" applyProtection="1">
      <alignment horizontal="right" vertical="center"/>
      <protection hidden="1"/>
    </xf>
    <xf numFmtId="49" fontId="1" fillId="0" borderId="12" xfId="0" applyNumberFormat="1" applyFont="1" applyBorder="1" applyAlignment="1" applyProtection="1">
      <alignment horizontal="center" vertical="center"/>
      <protection locked="0" hidden="1"/>
    </xf>
    <xf numFmtId="49" fontId="1" fillId="0" borderId="12" xfId="0" applyNumberFormat="1" applyFont="1" applyBorder="1" applyAlignment="1" applyProtection="1">
      <alignment horizontal="center" vertical="center"/>
      <protection locked="0" hidden="1"/>
    </xf>
    <xf numFmtId="49" fontId="1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1" fillId="2" borderId="24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76200</xdr:rowOff>
    </xdr:from>
    <xdr:to>
      <xdr:col>3</xdr:col>
      <xdr:colOff>3431453</xdr:colOff>
      <xdr:row>3</xdr:row>
      <xdr:rowOff>157029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76200"/>
          <a:ext cx="1926503" cy="652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1</xdr:row>
      <xdr:rowOff>180975</xdr:rowOff>
    </xdr:to>
    <xdr:pic>
      <xdr:nvPicPr>
        <xdr:cNvPr id="14337" name="CH">
          <a:extLst>
            <a:ext uri="{FF2B5EF4-FFF2-40B4-BE49-F238E27FC236}">
              <a16:creationId xmlns:a16="http://schemas.microsoft.com/office/drawing/2014/main" id="{973BACAC-82A2-2126-2229-6FACD2B5D84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361950</xdr:colOff>
      <xdr:row>1</xdr:row>
      <xdr:rowOff>180975</xdr:rowOff>
    </xdr:to>
    <xdr:pic>
      <xdr:nvPicPr>
        <xdr:cNvPr id="15361" name="CH">
          <a:extLst>
            <a:ext uri="{FF2B5EF4-FFF2-40B4-BE49-F238E27FC236}">
              <a16:creationId xmlns:a16="http://schemas.microsoft.com/office/drawing/2014/main" id="{611EAEDC-7071-153E-D46F-6F5FB54EEA2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1</xdr:row>
      <xdr:rowOff>180975</xdr:rowOff>
    </xdr:to>
    <xdr:pic>
      <xdr:nvPicPr>
        <xdr:cNvPr id="16385" name="CH">
          <a:extLst>
            <a:ext uri="{FF2B5EF4-FFF2-40B4-BE49-F238E27FC236}">
              <a16:creationId xmlns:a16="http://schemas.microsoft.com/office/drawing/2014/main" id="{AAF0CDA9-72B1-FD47-3EE6-138C3C502096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152400</xdr:colOff>
      <xdr:row>1</xdr:row>
      <xdr:rowOff>180975</xdr:rowOff>
    </xdr:to>
    <xdr:pic>
      <xdr:nvPicPr>
        <xdr:cNvPr id="17409" name="CH">
          <a:extLst>
            <a:ext uri="{FF2B5EF4-FFF2-40B4-BE49-F238E27FC236}">
              <a16:creationId xmlns:a16="http://schemas.microsoft.com/office/drawing/2014/main" id="{0534CDD7-2852-5BDA-F924-60C609D2B1E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257175</xdr:colOff>
      <xdr:row>1</xdr:row>
      <xdr:rowOff>180975</xdr:rowOff>
    </xdr:to>
    <xdr:pic>
      <xdr:nvPicPr>
        <xdr:cNvPr id="18433" name="CH">
          <a:extLst>
            <a:ext uri="{FF2B5EF4-FFF2-40B4-BE49-F238E27FC236}">
              <a16:creationId xmlns:a16="http://schemas.microsoft.com/office/drawing/2014/main" id="{265337A3-2919-7F62-16B0-D6533AE032F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276225</xdr:colOff>
      <xdr:row>1</xdr:row>
      <xdr:rowOff>180975</xdr:rowOff>
    </xdr:to>
    <xdr:pic>
      <xdr:nvPicPr>
        <xdr:cNvPr id="19457" name="CH">
          <a:extLst>
            <a:ext uri="{FF2B5EF4-FFF2-40B4-BE49-F238E27FC236}">
              <a16:creationId xmlns:a16="http://schemas.microsoft.com/office/drawing/2014/main" id="{610E700E-1D82-24DA-31AF-2C3E6C0D4F3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9334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542925</xdr:colOff>
      <xdr:row>1</xdr:row>
      <xdr:rowOff>180975</xdr:rowOff>
    </xdr:to>
    <xdr:pic>
      <xdr:nvPicPr>
        <xdr:cNvPr id="20481" name="CH">
          <a:extLst>
            <a:ext uri="{FF2B5EF4-FFF2-40B4-BE49-F238E27FC236}">
              <a16:creationId xmlns:a16="http://schemas.microsoft.com/office/drawing/2014/main" id="{BC49D7CE-7539-DCA8-34FC-B0380DE0347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771525</xdr:colOff>
      <xdr:row>1</xdr:row>
      <xdr:rowOff>180975</xdr:rowOff>
    </xdr:to>
    <xdr:pic>
      <xdr:nvPicPr>
        <xdr:cNvPr id="21505" name="CH">
          <a:extLst>
            <a:ext uri="{FF2B5EF4-FFF2-40B4-BE49-F238E27FC236}">
              <a16:creationId xmlns:a16="http://schemas.microsoft.com/office/drawing/2014/main" id="{0AB74687-E907-F542-4511-B183CCC50DE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581025</xdr:colOff>
      <xdr:row>1</xdr:row>
      <xdr:rowOff>180975</xdr:rowOff>
    </xdr:to>
    <xdr:pic>
      <xdr:nvPicPr>
        <xdr:cNvPr id="22529" name="CH">
          <a:extLst>
            <a:ext uri="{FF2B5EF4-FFF2-40B4-BE49-F238E27FC236}">
              <a16:creationId xmlns:a16="http://schemas.microsoft.com/office/drawing/2014/main" id="{E6C979BC-2C78-BB50-F495-F876D6D4D77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1</xdr:row>
      <xdr:rowOff>180975</xdr:rowOff>
    </xdr:to>
    <xdr:pic>
      <xdr:nvPicPr>
        <xdr:cNvPr id="23553" name="CH">
          <a:extLst>
            <a:ext uri="{FF2B5EF4-FFF2-40B4-BE49-F238E27FC236}">
              <a16:creationId xmlns:a16="http://schemas.microsoft.com/office/drawing/2014/main" id="{EF970590-6FE9-A65B-D7FD-46CFB1445C1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1</xdr:row>
      <xdr:rowOff>180975</xdr:rowOff>
    </xdr:to>
    <xdr:pic>
      <xdr:nvPicPr>
        <xdr:cNvPr id="6145" name="CH">
          <a:extLst>
            <a:ext uri="{FF2B5EF4-FFF2-40B4-BE49-F238E27FC236}">
              <a16:creationId xmlns:a16="http://schemas.microsoft.com/office/drawing/2014/main" id="{A8F26AE7-F0A3-4B9F-9920-7D780505049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762000</xdr:colOff>
      <xdr:row>1</xdr:row>
      <xdr:rowOff>180975</xdr:rowOff>
    </xdr:to>
    <xdr:pic>
      <xdr:nvPicPr>
        <xdr:cNvPr id="24577" name="CH">
          <a:extLst>
            <a:ext uri="{FF2B5EF4-FFF2-40B4-BE49-F238E27FC236}">
              <a16:creationId xmlns:a16="http://schemas.microsoft.com/office/drawing/2014/main" id="{05606194-12D7-2A6C-69D7-3165A380267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628650</xdr:colOff>
      <xdr:row>1</xdr:row>
      <xdr:rowOff>180975</xdr:rowOff>
    </xdr:to>
    <xdr:pic>
      <xdr:nvPicPr>
        <xdr:cNvPr id="25601" name="CH">
          <a:extLst>
            <a:ext uri="{FF2B5EF4-FFF2-40B4-BE49-F238E27FC236}">
              <a16:creationId xmlns:a16="http://schemas.microsoft.com/office/drawing/2014/main" id="{E5BDB9C2-9FED-9BC2-1882-1A08807D921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180975</xdr:rowOff>
    </xdr:to>
    <xdr:pic>
      <xdr:nvPicPr>
        <xdr:cNvPr id="1025" name="CH">
          <a:extLst>
            <a:ext uri="{FF2B5EF4-FFF2-40B4-BE49-F238E27FC236}">
              <a16:creationId xmlns:a16="http://schemas.microsoft.com/office/drawing/2014/main" id="{9ADFD75A-9536-7C6E-014A-AA96CE505C6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600075</xdr:colOff>
      <xdr:row>1</xdr:row>
      <xdr:rowOff>180975</xdr:rowOff>
    </xdr:to>
    <xdr:pic>
      <xdr:nvPicPr>
        <xdr:cNvPr id="8193" name="CH">
          <a:extLst>
            <a:ext uri="{FF2B5EF4-FFF2-40B4-BE49-F238E27FC236}">
              <a16:creationId xmlns:a16="http://schemas.microsoft.com/office/drawing/2014/main" id="{8A9BA4C0-B2EE-0550-CA97-7742D338F82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752475</xdr:colOff>
      <xdr:row>1</xdr:row>
      <xdr:rowOff>180975</xdr:rowOff>
    </xdr:to>
    <xdr:pic>
      <xdr:nvPicPr>
        <xdr:cNvPr id="10241" name="CH">
          <a:extLst>
            <a:ext uri="{FF2B5EF4-FFF2-40B4-BE49-F238E27FC236}">
              <a16:creationId xmlns:a16="http://schemas.microsoft.com/office/drawing/2014/main" id="{31276411-9218-4804-849D-12E5327DF7C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228600</xdr:colOff>
      <xdr:row>1</xdr:row>
      <xdr:rowOff>180975</xdr:rowOff>
    </xdr:to>
    <xdr:pic>
      <xdr:nvPicPr>
        <xdr:cNvPr id="11265" name="CH">
          <a:extLst>
            <a:ext uri="{FF2B5EF4-FFF2-40B4-BE49-F238E27FC236}">
              <a16:creationId xmlns:a16="http://schemas.microsoft.com/office/drawing/2014/main" id="{20D5F7DB-8FFD-5780-0C4D-302DB4B9BAF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</xdr:colOff>
      <xdr:row>1</xdr:row>
      <xdr:rowOff>180975</xdr:rowOff>
    </xdr:to>
    <xdr:pic>
      <xdr:nvPicPr>
        <xdr:cNvPr id="12289" name="CH">
          <a:extLst>
            <a:ext uri="{FF2B5EF4-FFF2-40B4-BE49-F238E27FC236}">
              <a16:creationId xmlns:a16="http://schemas.microsoft.com/office/drawing/2014/main" id="{3CC4FCD3-23DE-B818-F4E6-3B296DD47D0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838200</xdr:colOff>
      <xdr:row>1</xdr:row>
      <xdr:rowOff>180975</xdr:rowOff>
    </xdr:to>
    <xdr:pic>
      <xdr:nvPicPr>
        <xdr:cNvPr id="31745" name="CH">
          <a:extLst>
            <a:ext uri="{FF2B5EF4-FFF2-40B4-BE49-F238E27FC236}">
              <a16:creationId xmlns:a16="http://schemas.microsoft.com/office/drawing/2014/main" id="{A62532B8-C150-DB2C-2E2A-C2B66B1C839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152400</xdr:colOff>
      <xdr:row>1</xdr:row>
      <xdr:rowOff>180975</xdr:rowOff>
    </xdr:to>
    <xdr:pic>
      <xdr:nvPicPr>
        <xdr:cNvPr id="32769" name="CH">
          <a:extLst>
            <a:ext uri="{FF2B5EF4-FFF2-40B4-BE49-F238E27FC236}">
              <a16:creationId xmlns:a16="http://schemas.microsoft.com/office/drawing/2014/main" id="{77269C1D-1167-EF96-9033-E59AF592668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KQ14"/>
  <sheetViews>
    <sheetView workbookViewId="0">
      <pane xSplit="2" ySplit="1" topLeftCell="C2" activePane="bottomRight" state="frozen"/>
      <selection activeCell="F5" sqref="F5"/>
      <selection pane="topRight" activeCell="F5" sqref="F5"/>
      <selection pane="bottomLeft" activeCell="F5" sqref="F5"/>
      <selection pane="bottomRight" activeCell="D6" sqref="D6"/>
    </sheetView>
  </sheetViews>
  <sheetFormatPr defaultColWidth="11.42578125" defaultRowHeight="15"/>
  <cols>
    <col min="1" max="1" width="10.42578125" customWidth="1"/>
    <col min="2" max="2" width="15.5703125" customWidth="1"/>
    <col min="3" max="3" width="11.85546875" customWidth="1"/>
    <col min="4" max="4" width="10.85546875" customWidth="1"/>
    <col min="5" max="5" width="20" customWidth="1"/>
    <col min="6" max="6" width="11.28515625" customWidth="1"/>
    <col min="7" max="7" width="11.5703125" customWidth="1"/>
    <col min="8" max="8" width="17.42578125" customWidth="1"/>
    <col min="9" max="10" width="19" customWidth="1"/>
    <col min="11" max="11" width="20" customWidth="1"/>
    <col min="12" max="12" width="17.42578125" customWidth="1"/>
    <col min="13" max="14" width="19" customWidth="1"/>
    <col min="15" max="17" width="17.42578125" customWidth="1"/>
    <col min="18" max="18" width="19" customWidth="1"/>
    <col min="19" max="19" width="20" customWidth="1"/>
    <col min="20" max="20" width="19" customWidth="1"/>
    <col min="21" max="21" width="20" customWidth="1"/>
    <col min="22" max="22" width="17.42578125" customWidth="1"/>
    <col min="23" max="23" width="21" customWidth="1"/>
    <col min="24" max="24" width="17.42578125" customWidth="1"/>
    <col min="25" max="25" width="21" customWidth="1"/>
    <col min="26" max="26" width="19" customWidth="1"/>
    <col min="27" max="27" width="20" customWidth="1"/>
    <col min="28" max="28" width="14" customWidth="1"/>
    <col min="29" max="29" width="17.42578125" customWidth="1"/>
    <col min="30" max="30" width="14.85546875" customWidth="1"/>
    <col min="31" max="33" width="17.42578125" customWidth="1"/>
    <col min="34" max="34" width="15.42578125" customWidth="1"/>
    <col min="35" max="35" width="17.42578125" customWidth="1"/>
    <col min="36" max="36" width="20" customWidth="1"/>
    <col min="37" max="37" width="17.42578125" customWidth="1"/>
    <col min="38" max="38" width="22.5703125" customWidth="1"/>
    <col min="39" max="39" width="21" customWidth="1"/>
    <col min="40" max="40" width="15.85546875" customWidth="1"/>
    <col min="41" max="41" width="12.85546875" customWidth="1"/>
    <col min="42" max="42" width="19" customWidth="1"/>
    <col min="43" max="43" width="20" customWidth="1"/>
    <col min="44" max="44" width="16.42578125" customWidth="1"/>
    <col min="45" max="45" width="22.5703125" customWidth="1"/>
    <col min="46" max="46" width="14.42578125" customWidth="1"/>
    <col min="47" max="47" width="16.42578125" customWidth="1"/>
    <col min="48" max="48" width="17.42578125" customWidth="1"/>
    <col min="49" max="49" width="20" customWidth="1"/>
    <col min="50" max="50" width="19" customWidth="1"/>
    <col min="51" max="52" width="17.42578125" customWidth="1"/>
    <col min="53" max="53" width="21" customWidth="1"/>
    <col min="54" max="56" width="20" customWidth="1"/>
    <col min="57" max="57" width="21" customWidth="1"/>
    <col min="58" max="58" width="22.5703125" customWidth="1"/>
    <col min="59" max="59" width="15.42578125" customWidth="1"/>
    <col min="60" max="60" width="12.42578125" customWidth="1"/>
    <col min="61" max="61" width="13.85546875" customWidth="1"/>
    <col min="62" max="63" width="16.42578125" customWidth="1"/>
    <col min="64" max="64" width="20" customWidth="1"/>
    <col min="65" max="65" width="11.5703125" customWidth="1"/>
    <col min="66" max="66" width="19" customWidth="1"/>
    <col min="67" max="67" width="20" customWidth="1"/>
    <col min="68" max="68" width="18.140625" customWidth="1"/>
    <col min="69" max="69" width="20" customWidth="1"/>
    <col min="70" max="70" width="19" customWidth="1"/>
    <col min="71" max="71" width="17.42578125" customWidth="1"/>
    <col min="72" max="72" width="17" customWidth="1"/>
    <col min="73" max="74" width="17.42578125" customWidth="1"/>
    <col min="75" max="75" width="20" customWidth="1"/>
    <col min="76" max="76" width="18.140625" customWidth="1"/>
    <col min="77" max="77" width="14.42578125" customWidth="1"/>
    <col min="78" max="78" width="19" customWidth="1"/>
    <col min="79" max="79" width="17" customWidth="1"/>
    <col min="80" max="81" width="17.42578125" customWidth="1"/>
    <col min="82" max="82" width="20" customWidth="1"/>
    <col min="83" max="83" width="18.140625" customWidth="1"/>
    <col min="84" max="85" width="12.5703125" customWidth="1"/>
    <col min="86" max="86" width="15.42578125" customWidth="1"/>
    <col min="87" max="87" width="12" customWidth="1"/>
    <col min="88" max="88" width="13.5703125" customWidth="1"/>
    <col min="89" max="89" width="15.42578125" customWidth="1"/>
    <col min="90" max="91" width="17.42578125" customWidth="1"/>
    <col min="92" max="92" width="16.42578125" customWidth="1"/>
    <col min="93" max="93" width="18.140625" customWidth="1"/>
    <col min="94" max="94" width="13.5703125" customWidth="1"/>
    <col min="95" max="95" width="11.85546875" customWidth="1"/>
    <col min="96" max="96" width="16.42578125" customWidth="1"/>
    <col min="97" max="97" width="17.42578125" customWidth="1"/>
    <col min="98" max="98" width="16.42578125" customWidth="1"/>
    <col min="99" max="99" width="15.42578125" customWidth="1"/>
    <col min="100" max="100" width="16.42578125" customWidth="1"/>
    <col min="101" max="101" width="19" customWidth="1"/>
    <col min="102" max="103" width="17.42578125" customWidth="1"/>
    <col min="104" max="109" width="19" customWidth="1"/>
    <col min="110" max="110" width="17.42578125" customWidth="1"/>
    <col min="111" max="111" width="17" customWidth="1"/>
    <col min="112" max="112" width="19" customWidth="1"/>
    <col min="113" max="114" width="16.42578125" customWidth="1"/>
    <col min="115" max="115" width="17.42578125" customWidth="1"/>
    <col min="116" max="117" width="15.42578125" customWidth="1"/>
    <col min="118" max="118" width="16.42578125" customWidth="1"/>
    <col min="119" max="119" width="15.42578125" customWidth="1"/>
    <col min="120" max="120" width="20" customWidth="1"/>
    <col min="121" max="122" width="21" customWidth="1"/>
    <col min="123" max="123" width="14.140625" customWidth="1"/>
    <col min="124" max="124" width="17.42578125" customWidth="1"/>
    <col min="125" max="125" width="19" customWidth="1"/>
    <col min="126" max="126" width="22.5703125" customWidth="1"/>
    <col min="127" max="129" width="21" customWidth="1"/>
    <col min="130" max="130" width="20" customWidth="1"/>
    <col min="131" max="131" width="19" customWidth="1"/>
    <col min="132" max="133" width="21" customWidth="1"/>
    <col min="134" max="134" width="19" customWidth="1"/>
    <col min="135" max="135" width="17.42578125" customWidth="1"/>
    <col min="136" max="136" width="13.5703125" customWidth="1"/>
    <col min="137" max="144" width="19" customWidth="1"/>
    <col min="145" max="145" width="13.85546875" customWidth="1"/>
    <col min="146" max="146" width="17.42578125" customWidth="1"/>
    <col min="147" max="147" width="14" customWidth="1"/>
    <col min="148" max="148" width="17.42578125" customWidth="1"/>
    <col min="149" max="149" width="15.42578125" customWidth="1"/>
    <col min="150" max="150" width="17.42578125" customWidth="1"/>
    <col min="151" max="151" width="13.5703125" customWidth="1"/>
    <col min="152" max="152" width="15.42578125" customWidth="1"/>
    <col min="153" max="153" width="16.140625" customWidth="1"/>
    <col min="154" max="154" width="15.42578125" customWidth="1"/>
    <col min="155" max="156" width="16.42578125" customWidth="1"/>
    <col min="157" max="157" width="15.5703125" customWidth="1"/>
    <col min="158" max="158" width="14.5703125" customWidth="1"/>
    <col min="159" max="159" width="13.5703125" customWidth="1"/>
    <col min="160" max="160" width="17.42578125" customWidth="1"/>
    <col min="161" max="161" width="14.140625" customWidth="1"/>
    <col min="162" max="163" width="21" customWidth="1"/>
    <col min="164" max="164" width="16.5703125" customWidth="1"/>
    <col min="165" max="165" width="14.5703125" customWidth="1"/>
    <col min="166" max="166" width="14.42578125" customWidth="1"/>
    <col min="167" max="167" width="15.5703125" customWidth="1"/>
    <col min="168" max="168" width="14.140625" customWidth="1"/>
    <col min="169" max="169" width="22.5703125" customWidth="1"/>
    <col min="170" max="170" width="17.42578125" customWidth="1"/>
    <col min="171" max="171" width="19" customWidth="1"/>
    <col min="172" max="172" width="20" customWidth="1"/>
    <col min="173" max="173" width="19" customWidth="1"/>
    <col min="174" max="176" width="20" customWidth="1"/>
    <col min="177" max="177" width="17.42578125" customWidth="1"/>
    <col min="178" max="179" width="19" customWidth="1"/>
    <col min="180" max="180" width="17.42578125" customWidth="1"/>
    <col min="181" max="181" width="20" customWidth="1"/>
    <col min="182" max="182" width="16.42578125" customWidth="1"/>
    <col min="183" max="183" width="20" customWidth="1"/>
    <col min="184" max="184" width="17.42578125" customWidth="1"/>
    <col min="185" max="185" width="20" customWidth="1"/>
    <col min="186" max="186" width="17.42578125" customWidth="1"/>
    <col min="187" max="187" width="14.85546875" customWidth="1"/>
    <col min="188" max="188" width="16.42578125" customWidth="1"/>
    <col min="189" max="189" width="21" customWidth="1"/>
    <col min="190" max="190" width="14.5703125" customWidth="1"/>
    <col min="191" max="191" width="16.42578125" customWidth="1"/>
    <col min="192" max="192" width="21" customWidth="1"/>
    <col min="193" max="193" width="14.42578125" customWidth="1"/>
    <col min="194" max="195" width="20" customWidth="1"/>
    <col min="196" max="196" width="15.42578125" customWidth="1"/>
    <col min="197" max="199" width="20" customWidth="1"/>
    <col min="200" max="201" width="19" customWidth="1"/>
    <col min="202" max="203" width="17.42578125" customWidth="1"/>
    <col min="204" max="204" width="14.85546875" customWidth="1"/>
    <col min="205" max="205" width="16.42578125" customWidth="1"/>
    <col min="206" max="207" width="14.42578125" customWidth="1"/>
    <col min="208" max="208" width="15.42578125" customWidth="1"/>
    <col min="209" max="209" width="16.85546875" customWidth="1"/>
    <col min="210" max="210" width="16.42578125" customWidth="1"/>
    <col min="211" max="211" width="16" customWidth="1"/>
    <col min="212" max="212" width="17.42578125" customWidth="1"/>
    <col min="213" max="213" width="21" customWidth="1"/>
    <col min="214" max="214" width="15.42578125" customWidth="1"/>
    <col min="215" max="215" width="20" customWidth="1"/>
    <col min="216" max="216" width="13.5703125" customWidth="1"/>
    <col min="217" max="217" width="14.5703125" customWidth="1"/>
    <col min="218" max="218" width="19" customWidth="1"/>
    <col min="219" max="219" width="15" customWidth="1"/>
    <col min="220" max="220" width="19" customWidth="1"/>
    <col min="221" max="221" width="21" customWidth="1"/>
    <col min="222" max="222" width="20" customWidth="1"/>
    <col min="223" max="223" width="15.42578125" customWidth="1"/>
    <col min="224" max="224" width="19" customWidth="1"/>
    <col min="225" max="225" width="14.42578125" customWidth="1"/>
    <col min="226" max="226" width="14" customWidth="1"/>
    <col min="227" max="227" width="19" customWidth="1"/>
    <col min="228" max="228" width="14" customWidth="1"/>
    <col min="229" max="230" width="19" customWidth="1"/>
    <col min="231" max="231" width="20" customWidth="1"/>
    <col min="232" max="232" width="21" customWidth="1"/>
    <col min="233" max="233" width="19" customWidth="1"/>
    <col min="234" max="234" width="15.42578125" customWidth="1"/>
    <col min="235" max="235" width="14.85546875" customWidth="1"/>
    <col min="236" max="236" width="15.140625" customWidth="1"/>
    <col min="237" max="237" width="15.42578125" customWidth="1"/>
    <col min="238" max="238" width="15.5703125" customWidth="1"/>
    <col min="239" max="239" width="13.5703125" customWidth="1"/>
    <col min="240" max="240" width="14.140625" customWidth="1"/>
    <col min="241" max="241" width="15.5703125" customWidth="1"/>
    <col min="242" max="242" width="15" customWidth="1"/>
    <col min="243" max="243" width="15.140625" customWidth="1"/>
    <col min="244" max="244" width="14.42578125" customWidth="1"/>
    <col min="245" max="245" width="14.5703125" customWidth="1"/>
    <col min="246" max="246" width="15.5703125" customWidth="1"/>
    <col min="247" max="247" width="15.85546875" customWidth="1"/>
    <col min="248" max="248" width="15.5703125" customWidth="1"/>
    <col min="249" max="249" width="14.5703125" customWidth="1"/>
    <col min="250" max="254" width="21" customWidth="1"/>
    <col min="255" max="256" width="22.5703125" customWidth="1"/>
    <col min="257" max="257" width="15.42578125" customWidth="1"/>
    <col min="258" max="258" width="19" customWidth="1"/>
    <col min="259" max="259" width="14.42578125" customWidth="1"/>
    <col min="260" max="260" width="15.140625" customWidth="1"/>
    <col min="261" max="261" width="13.85546875" customWidth="1"/>
    <col min="262" max="262" width="15.140625" customWidth="1"/>
    <col min="263" max="263" width="14.42578125" customWidth="1"/>
    <col min="264" max="264" width="15.5703125" customWidth="1"/>
    <col min="265" max="265" width="14.42578125" customWidth="1"/>
    <col min="266" max="266" width="16.5703125" customWidth="1"/>
    <col min="267" max="267" width="13.5703125" customWidth="1"/>
    <col min="268" max="268" width="15.42578125" customWidth="1"/>
    <col min="269" max="270" width="15.5703125" customWidth="1"/>
    <col min="271" max="271" width="19" customWidth="1"/>
    <col min="272" max="272" width="14.42578125" customWidth="1"/>
    <col min="273" max="274" width="19" customWidth="1"/>
    <col min="275" max="275" width="17" customWidth="1"/>
    <col min="276" max="276" width="15.5703125" customWidth="1"/>
    <col min="277" max="278" width="19" customWidth="1"/>
    <col min="279" max="279" width="20" customWidth="1"/>
    <col min="280" max="280" width="19" customWidth="1"/>
    <col min="281" max="281" width="14.140625" customWidth="1"/>
    <col min="282" max="283" width="19" customWidth="1"/>
    <col min="284" max="284" width="14.140625" customWidth="1"/>
    <col min="285" max="285" width="19" customWidth="1"/>
    <col min="286" max="286" width="21" customWidth="1"/>
    <col min="287" max="287" width="17.42578125" customWidth="1"/>
    <col min="288" max="288" width="14.5703125" customWidth="1"/>
    <col min="289" max="291" width="16.42578125" customWidth="1"/>
    <col min="292" max="292" width="14.42578125" customWidth="1"/>
    <col min="293" max="298" width="17.42578125" customWidth="1"/>
    <col min="299" max="299" width="16.140625" customWidth="1"/>
    <col min="300" max="301" width="19" customWidth="1"/>
    <col min="302" max="302" width="16.42578125" customWidth="1"/>
    <col min="303" max="303" width="14" customWidth="1"/>
    <col min="304" max="304" width="17.85546875" customWidth="1"/>
    <col min="305" max="305" width="16" customWidth="1"/>
    <col min="306" max="306" width="15.42578125" customWidth="1"/>
    <col min="307" max="307" width="16.42578125" customWidth="1"/>
    <col min="308" max="308" width="16" customWidth="1"/>
    <col min="309" max="309" width="22.5703125" customWidth="1"/>
    <col min="310" max="310" width="20" customWidth="1"/>
    <col min="311" max="311" width="17.42578125" customWidth="1"/>
    <col min="312" max="312" width="22.5703125" customWidth="1"/>
    <col min="313" max="313" width="20" customWidth="1"/>
    <col min="314" max="314" width="17.42578125" customWidth="1"/>
    <col min="315" max="315" width="15.42578125" customWidth="1"/>
    <col min="316" max="317" width="17.42578125" customWidth="1"/>
    <col min="318" max="318" width="16.42578125" customWidth="1"/>
    <col min="319" max="319" width="17.42578125" customWidth="1"/>
    <col min="320" max="320" width="14.85546875" customWidth="1"/>
    <col min="321" max="321" width="16.140625" customWidth="1"/>
    <col min="322" max="322" width="15.5703125" customWidth="1"/>
    <col min="323" max="323" width="14.42578125" customWidth="1"/>
    <col min="324" max="324" width="15" customWidth="1"/>
    <col min="325" max="325" width="20" customWidth="1"/>
    <col min="326" max="327" width="16.42578125" customWidth="1"/>
    <col min="328" max="328" width="14" customWidth="1"/>
    <col min="329" max="330" width="20" customWidth="1"/>
    <col min="331" max="331" width="14.42578125" customWidth="1"/>
    <col min="332" max="332" width="14" customWidth="1"/>
    <col min="333" max="333" width="14.5703125" customWidth="1"/>
    <col min="334" max="334" width="20" customWidth="1"/>
    <col min="335" max="335" width="15.42578125" customWidth="1"/>
    <col min="336" max="336" width="13.5703125" customWidth="1"/>
    <col min="337" max="337" width="17" customWidth="1"/>
    <col min="338" max="338" width="20" customWidth="1"/>
    <col min="339" max="339" width="17" customWidth="1"/>
    <col min="340" max="340" width="14.85546875" customWidth="1"/>
    <col min="341" max="341" width="20.5703125" customWidth="1"/>
    <col min="342" max="342" width="17.5703125" customWidth="1"/>
    <col min="343" max="343" width="16.42578125" customWidth="1"/>
    <col min="344" max="344" width="18.140625" customWidth="1"/>
    <col min="345" max="345" width="15" customWidth="1"/>
    <col min="346" max="346" width="15.42578125" customWidth="1"/>
    <col min="347" max="347" width="15.5703125" customWidth="1"/>
    <col min="348" max="348" width="16.5703125" customWidth="1"/>
    <col min="349" max="349" width="15.5703125" customWidth="1"/>
    <col min="350" max="350" width="20" customWidth="1"/>
    <col min="351" max="351" width="15.5703125" customWidth="1"/>
    <col min="352" max="352" width="21.85546875" customWidth="1"/>
    <col min="353" max="353" width="19" customWidth="1"/>
    <col min="354" max="354" width="15.42578125" customWidth="1"/>
    <col min="355" max="355" width="16.42578125" customWidth="1"/>
    <col min="356" max="356" width="13.85546875" customWidth="1"/>
    <col min="357" max="357" width="17.42578125" customWidth="1"/>
    <col min="358" max="358" width="16.42578125" customWidth="1"/>
    <col min="359" max="359" width="15.42578125" customWidth="1"/>
    <col min="360" max="360" width="16.42578125" customWidth="1"/>
    <col min="361" max="361" width="15.42578125" customWidth="1"/>
    <col min="362" max="362" width="15.5703125" customWidth="1"/>
    <col min="363" max="363" width="19.5703125" customWidth="1"/>
    <col min="364" max="364" width="15.140625" customWidth="1"/>
    <col min="365" max="365" width="16.42578125" customWidth="1"/>
    <col min="366" max="366" width="16.5703125" customWidth="1"/>
    <col min="367" max="367" width="16.140625" customWidth="1"/>
    <col min="368" max="368" width="16.85546875" customWidth="1"/>
    <col min="369" max="369" width="16.42578125" customWidth="1"/>
    <col min="370" max="370" width="19" customWidth="1"/>
    <col min="371" max="371" width="13.85546875" customWidth="1"/>
    <col min="372" max="372" width="13.42578125" customWidth="1"/>
    <col min="373" max="373" width="13.5703125" customWidth="1"/>
    <col min="374" max="374" width="14.85546875" customWidth="1"/>
    <col min="375" max="375" width="16.5703125" customWidth="1"/>
    <col min="376" max="378" width="21" customWidth="1"/>
    <col min="379" max="379" width="22.5703125" customWidth="1"/>
    <col min="380" max="380" width="14.42578125" customWidth="1"/>
    <col min="381" max="381" width="15.42578125" customWidth="1"/>
    <col min="382" max="382" width="11.5703125" customWidth="1"/>
    <col min="383" max="383" width="17.42578125" customWidth="1"/>
    <col min="384" max="384" width="17.5703125" customWidth="1"/>
    <col min="385" max="385" width="19.85546875" customWidth="1"/>
    <col min="386" max="386" width="15.42578125" customWidth="1"/>
    <col min="387" max="387" width="17.42578125" customWidth="1"/>
    <col min="388" max="388" width="22.5703125" customWidth="1"/>
    <col min="389" max="389" width="17.5703125" customWidth="1"/>
    <col min="390" max="390" width="15.42578125" customWidth="1"/>
    <col min="391" max="391" width="17.5703125" customWidth="1"/>
    <col min="392" max="393" width="15.85546875" customWidth="1"/>
    <col min="394" max="394" width="19" customWidth="1"/>
    <col min="395" max="395" width="16.140625" customWidth="1"/>
    <col min="396" max="396" width="16.85546875" customWidth="1"/>
    <col min="397" max="397" width="17.42578125" customWidth="1"/>
    <col min="398" max="399" width="15.5703125" customWidth="1"/>
    <col min="400" max="401" width="19" customWidth="1"/>
    <col min="402" max="403" width="16.42578125" customWidth="1"/>
    <col min="404" max="404" width="15.140625" customWidth="1"/>
    <col min="405" max="405" width="14" customWidth="1"/>
    <col min="406" max="406" width="16.42578125" customWidth="1"/>
    <col min="407" max="408" width="15.42578125" customWidth="1"/>
    <col min="409" max="409" width="18.140625" customWidth="1"/>
    <col min="410" max="410" width="16" customWidth="1"/>
    <col min="411" max="411" width="15.42578125" customWidth="1"/>
    <col min="412" max="412" width="19.5703125" customWidth="1"/>
    <col min="413" max="413" width="16.42578125" customWidth="1"/>
    <col min="414" max="414" width="20" customWidth="1"/>
    <col min="415" max="415" width="14.85546875" customWidth="1"/>
    <col min="416" max="416" width="20" customWidth="1"/>
    <col min="417" max="417" width="15" customWidth="1"/>
    <col min="418" max="419" width="19" customWidth="1"/>
    <col min="420" max="420" width="21" customWidth="1"/>
    <col min="421" max="421" width="15.140625" customWidth="1"/>
    <col min="422" max="422" width="19" customWidth="1"/>
    <col min="423" max="423" width="14.85546875" customWidth="1"/>
    <col min="424" max="424" width="16.5703125" customWidth="1"/>
    <col min="425" max="425" width="18.42578125" customWidth="1"/>
    <col min="426" max="426" width="15.5703125" customWidth="1"/>
    <col min="427" max="427" width="16.5703125" customWidth="1"/>
    <col min="428" max="428" width="17.42578125" customWidth="1"/>
    <col min="429" max="429" width="20" customWidth="1"/>
    <col min="430" max="430" width="14.42578125" customWidth="1"/>
    <col min="431" max="431" width="16.140625" customWidth="1"/>
    <col min="432" max="432" width="20" customWidth="1"/>
    <col min="433" max="433" width="13.85546875" customWidth="1"/>
    <col min="434" max="434" width="16.140625" customWidth="1"/>
    <col min="435" max="435" width="20" customWidth="1"/>
    <col min="436" max="436" width="15" customWidth="1"/>
    <col min="437" max="437" width="13.5703125" customWidth="1"/>
    <col min="438" max="438" width="15.42578125" customWidth="1"/>
    <col min="439" max="439" width="13.5703125" customWidth="1"/>
    <col min="440" max="440" width="15.42578125" customWidth="1"/>
    <col min="441" max="441" width="16.140625" customWidth="1"/>
    <col min="442" max="442" width="14.42578125" customWidth="1"/>
    <col min="443" max="443" width="16" customWidth="1"/>
    <col min="444" max="444" width="15.5703125" customWidth="1"/>
    <col min="445" max="445" width="14" customWidth="1"/>
    <col min="446" max="446" width="14.5703125" customWidth="1"/>
    <col min="447" max="447" width="14.85546875" customWidth="1"/>
    <col min="448" max="448" width="15.5703125" customWidth="1"/>
    <col min="449" max="449" width="17.85546875" customWidth="1"/>
    <col min="450" max="450" width="15.42578125" customWidth="1"/>
    <col min="451" max="451" width="13.85546875" customWidth="1"/>
    <col min="452" max="452" width="15.5703125" customWidth="1"/>
    <col min="453" max="453" width="16.42578125" customWidth="1"/>
    <col min="454" max="454" width="15.85546875" customWidth="1"/>
    <col min="455" max="455" width="16.42578125" customWidth="1"/>
    <col min="456" max="456" width="15.42578125" customWidth="1"/>
    <col min="457" max="457" width="13.140625" customWidth="1"/>
    <col min="458" max="458" width="14.85546875" customWidth="1"/>
    <col min="459" max="459" width="22.5703125" customWidth="1"/>
    <col min="460" max="460" width="20" customWidth="1"/>
    <col min="461" max="461" width="20.5703125" customWidth="1"/>
    <col min="462" max="462" width="22.5703125" customWidth="1"/>
    <col min="463" max="464" width="19" customWidth="1"/>
    <col min="465" max="465" width="22.5703125" customWidth="1"/>
    <col min="466" max="467" width="17.42578125" customWidth="1"/>
    <col min="468" max="468" width="18.140625" customWidth="1"/>
    <col min="469" max="469" width="21" customWidth="1"/>
    <col min="470" max="470" width="22.5703125" customWidth="1"/>
    <col min="471" max="471" width="20" customWidth="1"/>
    <col min="472" max="472" width="21.85546875" customWidth="1"/>
    <col min="473" max="473" width="22.5703125" customWidth="1"/>
    <col min="474" max="474" width="20" customWidth="1"/>
    <col min="475" max="475" width="21" customWidth="1"/>
    <col min="476" max="476" width="19" customWidth="1"/>
    <col min="477" max="477" width="22.5703125" customWidth="1"/>
    <col min="478" max="478" width="19" customWidth="1"/>
    <col min="479" max="479" width="17.42578125" customWidth="1"/>
    <col min="480" max="480" width="20" customWidth="1"/>
    <col min="481" max="481" width="17.42578125" customWidth="1"/>
    <col min="482" max="482" width="16.42578125" customWidth="1"/>
    <col min="483" max="483" width="21" customWidth="1"/>
    <col min="484" max="484" width="16.42578125" customWidth="1"/>
    <col min="485" max="485" width="15.42578125" customWidth="1"/>
    <col min="486" max="486" width="21" customWidth="1"/>
    <col min="487" max="487" width="19" customWidth="1"/>
    <col min="488" max="488" width="16.42578125" customWidth="1"/>
    <col min="489" max="489" width="21" customWidth="1"/>
    <col min="490" max="491" width="17.42578125" customWidth="1"/>
    <col min="492" max="492" width="20" customWidth="1"/>
    <col min="493" max="493" width="17.42578125" customWidth="1"/>
    <col min="494" max="494" width="17.140625" customWidth="1"/>
    <col min="495" max="495" width="21" customWidth="1"/>
    <col min="496" max="496" width="19" customWidth="1"/>
    <col min="497" max="497" width="17.42578125" customWidth="1"/>
    <col min="498" max="498" width="21" customWidth="1"/>
    <col min="499" max="499" width="19" customWidth="1"/>
    <col min="500" max="500" width="17.42578125" customWidth="1"/>
    <col min="501" max="501" width="20" customWidth="1"/>
    <col min="502" max="502" width="17.42578125" customWidth="1"/>
    <col min="503" max="503" width="16.42578125" customWidth="1"/>
    <col min="504" max="504" width="19" customWidth="1"/>
    <col min="505" max="505" width="16.42578125" customWidth="1"/>
    <col min="506" max="506" width="15.42578125" customWidth="1"/>
    <col min="507" max="507" width="22.5703125" customWidth="1"/>
    <col min="508" max="508" width="20" customWidth="1"/>
    <col min="509" max="509" width="19" customWidth="1"/>
    <col min="510" max="510" width="22.5703125" customWidth="1"/>
    <col min="511" max="511" width="19" customWidth="1"/>
    <col min="512" max="512" width="17.42578125" customWidth="1"/>
    <col min="513" max="513" width="20" customWidth="1"/>
    <col min="514" max="514" width="16.42578125" customWidth="1"/>
    <col min="515" max="515" width="15.42578125" customWidth="1"/>
    <col min="516" max="516" width="21" customWidth="1"/>
    <col min="517" max="517" width="19" customWidth="1"/>
    <col min="518" max="518" width="17.42578125" customWidth="1"/>
    <col min="519" max="519" width="22.5703125" customWidth="1"/>
    <col min="520" max="520" width="19" customWidth="1"/>
    <col min="521" max="521" width="17.42578125" customWidth="1"/>
    <col min="522" max="522" width="21" customWidth="1"/>
    <col min="523" max="523" width="19" customWidth="1"/>
    <col min="524" max="524" width="17.42578125" customWidth="1"/>
    <col min="525" max="525" width="20" customWidth="1"/>
    <col min="526" max="526" width="17.42578125" customWidth="1"/>
    <col min="527" max="527" width="16.42578125" customWidth="1"/>
    <col min="528" max="528" width="21" customWidth="1"/>
    <col min="529" max="530" width="17.42578125" customWidth="1"/>
    <col min="531" max="531" width="21" customWidth="1"/>
    <col min="532" max="532" width="19" customWidth="1"/>
    <col min="533" max="533" width="17.42578125" customWidth="1"/>
    <col min="534" max="534" width="21" customWidth="1"/>
    <col min="535" max="535" width="19" customWidth="1"/>
    <col min="536" max="536" width="17.42578125" customWidth="1"/>
    <col min="537" max="537" width="21" customWidth="1"/>
    <col min="538" max="538" width="17.42578125" customWidth="1"/>
    <col min="539" max="539" width="16.42578125" customWidth="1"/>
    <col min="540" max="540" width="21" customWidth="1"/>
    <col min="541" max="542" width="17.42578125" customWidth="1"/>
    <col min="543" max="543" width="21" customWidth="1"/>
    <col min="544" max="544" width="19" customWidth="1"/>
    <col min="545" max="545" width="16.42578125" customWidth="1"/>
    <col min="546" max="546" width="21" customWidth="1"/>
    <col min="547" max="547" width="19" customWidth="1"/>
    <col min="548" max="548" width="17.42578125" customWidth="1"/>
    <col min="549" max="549" width="21" customWidth="1"/>
    <col min="550" max="551" width="17.42578125" customWidth="1"/>
    <col min="552" max="552" width="21" customWidth="1"/>
    <col min="553" max="554" width="17.42578125" customWidth="1"/>
    <col min="555" max="555" width="18.5703125" customWidth="1"/>
    <col min="556" max="557" width="15.42578125" customWidth="1"/>
    <col min="558" max="558" width="21" customWidth="1"/>
    <col min="559" max="559" width="19" customWidth="1"/>
    <col min="560" max="560" width="17.42578125" customWidth="1"/>
    <col min="561" max="561" width="22.5703125" customWidth="1"/>
    <col min="562" max="562" width="20" customWidth="1"/>
    <col min="563" max="563" width="19" customWidth="1"/>
    <col min="564" max="564" width="13.5703125" customWidth="1"/>
    <col min="565" max="582" width="11.5703125" customWidth="1"/>
    <col min="583" max="584" width="12.5703125" customWidth="1"/>
    <col min="585" max="597" width="11.5703125" customWidth="1"/>
    <col min="598" max="599" width="12.5703125" customWidth="1"/>
    <col min="600" max="645" width="11.5703125" customWidth="1"/>
    <col min="646" max="646" width="12.5703125" customWidth="1"/>
    <col min="647" max="652" width="11.5703125" customWidth="1"/>
    <col min="653" max="653" width="13.42578125" customWidth="1"/>
    <col min="654" max="702" width="11.5703125" customWidth="1"/>
    <col min="703" max="703" width="12.5703125" customWidth="1"/>
    <col min="704" max="704" width="11.5703125" customWidth="1"/>
    <col min="705" max="707" width="12.5703125" customWidth="1"/>
    <col min="708" max="708" width="11.5703125" customWidth="1"/>
    <col min="709" max="710" width="12.5703125" customWidth="1"/>
    <col min="711" max="711" width="11.5703125" customWidth="1"/>
    <col min="712" max="712" width="12.5703125" customWidth="1"/>
    <col min="713" max="717" width="11.5703125" customWidth="1"/>
    <col min="718" max="719" width="12.5703125" customWidth="1"/>
    <col min="720" max="720" width="11.5703125" customWidth="1"/>
    <col min="721" max="721" width="13.7109375" customWidth="1"/>
    <col min="722" max="722" width="12.28515625" customWidth="1"/>
    <col min="723" max="723" width="13.42578125" customWidth="1"/>
    <col min="724" max="724" width="11.5703125" customWidth="1"/>
    <col min="725" max="726" width="13.7109375" customWidth="1"/>
    <col min="727" max="729" width="11.5703125" customWidth="1"/>
    <col min="730" max="731" width="13.7109375" customWidth="1"/>
    <col min="732" max="846" width="11.5703125" customWidth="1"/>
    <col min="847" max="847" width="13.42578125" customWidth="1"/>
    <col min="848" max="848" width="11.5703125" customWidth="1"/>
    <col min="849" max="849" width="13.42578125" customWidth="1"/>
    <col min="850" max="850" width="11.5703125" customWidth="1"/>
    <col min="851" max="851" width="13.7109375" customWidth="1"/>
    <col min="852" max="854" width="11.5703125" customWidth="1"/>
    <col min="855" max="855" width="13.7109375" customWidth="1"/>
    <col min="856" max="862" width="11.5703125" customWidth="1"/>
    <col min="863" max="863" width="12.5703125" customWidth="1"/>
    <col min="864" max="868" width="11.5703125" customWidth="1"/>
    <col min="869" max="869" width="12.5703125" customWidth="1"/>
    <col min="870" max="872" width="11.5703125" customWidth="1"/>
    <col min="873" max="874" width="13.7109375" customWidth="1"/>
    <col min="875" max="875" width="12.5703125" customWidth="1"/>
    <col min="876" max="876" width="11.5703125" customWidth="1"/>
    <col min="877" max="877" width="12.5703125" customWidth="1"/>
    <col min="878" max="906" width="11.5703125" customWidth="1"/>
    <col min="907" max="907" width="12.5703125" customWidth="1"/>
    <col min="908" max="908" width="11.5703125" customWidth="1"/>
    <col min="909" max="909" width="12.5703125" customWidth="1"/>
    <col min="910" max="918" width="11.5703125" customWidth="1"/>
    <col min="919" max="919" width="12.5703125" customWidth="1"/>
    <col min="920" max="959" width="11.5703125" customWidth="1"/>
    <col min="962" max="962" width="11.5703125" customWidth="1"/>
    <col min="965" max="965" width="11.5703125" customWidth="1"/>
    <col min="968" max="968" width="11.5703125" customWidth="1"/>
    <col min="971" max="971" width="11.5703125" customWidth="1"/>
    <col min="974" max="974" width="11.5703125" customWidth="1"/>
    <col min="977" max="977" width="11.5703125" customWidth="1"/>
  </cols>
  <sheetData>
    <row r="1" spans="1:979">
      <c r="A1" t="s">
        <v>876</v>
      </c>
      <c r="B1" t="s">
        <v>877</v>
      </c>
      <c r="C1" t="s">
        <v>878</v>
      </c>
      <c r="D1" t="s">
        <v>879</v>
      </c>
      <c r="E1" t="s">
        <v>880</v>
      </c>
      <c r="F1" t="s">
        <v>881</v>
      </c>
      <c r="G1" t="s">
        <v>882</v>
      </c>
      <c r="H1" t="s">
        <v>883</v>
      </c>
      <c r="I1" t="s">
        <v>884</v>
      </c>
      <c r="J1" t="s">
        <v>885</v>
      </c>
      <c r="K1" t="s">
        <v>886</v>
      </c>
      <c r="L1" t="s">
        <v>887</v>
      </c>
      <c r="M1" t="s">
        <v>888</v>
      </c>
      <c r="N1" t="s">
        <v>889</v>
      </c>
      <c r="O1" t="s">
        <v>890</v>
      </c>
      <c r="P1" t="s">
        <v>891</v>
      </c>
      <c r="Q1" t="s">
        <v>892</v>
      </c>
      <c r="R1" t="s">
        <v>893</v>
      </c>
      <c r="S1" t="s">
        <v>894</v>
      </c>
      <c r="T1" t="s">
        <v>895</v>
      </c>
      <c r="U1" t="s">
        <v>896</v>
      </c>
      <c r="V1" t="s">
        <v>897</v>
      </c>
      <c r="W1" t="s">
        <v>898</v>
      </c>
      <c r="X1" t="s">
        <v>899</v>
      </c>
      <c r="Y1" t="s">
        <v>900</v>
      </c>
      <c r="Z1" t="s">
        <v>901</v>
      </c>
      <c r="AA1" t="s">
        <v>902</v>
      </c>
      <c r="AB1" t="s">
        <v>903</v>
      </c>
      <c r="AC1" t="s">
        <v>904</v>
      </c>
      <c r="AD1" t="s">
        <v>905</v>
      </c>
      <c r="AE1" t="s">
        <v>906</v>
      </c>
      <c r="AF1" t="s">
        <v>907</v>
      </c>
      <c r="AG1" t="s">
        <v>908</v>
      </c>
      <c r="AH1" t="s">
        <v>909</v>
      </c>
      <c r="AI1" t="s">
        <v>910</v>
      </c>
      <c r="AJ1" t="s">
        <v>911</v>
      </c>
      <c r="AK1" t="s">
        <v>912</v>
      </c>
      <c r="AL1" t="s">
        <v>913</v>
      </c>
      <c r="AM1" t="s">
        <v>914</v>
      </c>
      <c r="AN1" t="s">
        <v>915</v>
      </c>
      <c r="AO1" t="s">
        <v>916</v>
      </c>
      <c r="AP1" t="s">
        <v>917</v>
      </c>
      <c r="AQ1" t="s">
        <v>918</v>
      </c>
      <c r="AR1" t="s">
        <v>919</v>
      </c>
      <c r="AS1" t="s">
        <v>920</v>
      </c>
      <c r="AT1" t="s">
        <v>921</v>
      </c>
      <c r="AU1" t="s">
        <v>922</v>
      </c>
      <c r="AV1" t="s">
        <v>923</v>
      </c>
      <c r="AW1" t="s">
        <v>924</v>
      </c>
      <c r="AX1" t="s">
        <v>925</v>
      </c>
      <c r="AY1" t="s">
        <v>926</v>
      </c>
      <c r="AZ1" t="s">
        <v>927</v>
      </c>
      <c r="BA1" t="s">
        <v>928</v>
      </c>
      <c r="BB1" t="s">
        <v>929</v>
      </c>
      <c r="BC1" t="s">
        <v>930</v>
      </c>
      <c r="BD1" t="s">
        <v>931</v>
      </c>
      <c r="BE1" t="s">
        <v>932</v>
      </c>
      <c r="BF1" t="s">
        <v>933</v>
      </c>
      <c r="BG1" t="s">
        <v>934</v>
      </c>
      <c r="BH1" t="s">
        <v>935</v>
      </c>
      <c r="BI1" t="s">
        <v>936</v>
      </c>
      <c r="BJ1" t="s">
        <v>937</v>
      </c>
      <c r="BK1" t="s">
        <v>938</v>
      </c>
      <c r="BL1" t="s">
        <v>939</v>
      </c>
      <c r="BM1" t="s">
        <v>940</v>
      </c>
      <c r="BN1" t="s">
        <v>941</v>
      </c>
      <c r="BO1" t="s">
        <v>942</v>
      </c>
      <c r="BP1" t="s">
        <v>943</v>
      </c>
      <c r="BQ1" t="s">
        <v>944</v>
      </c>
      <c r="BR1" t="s">
        <v>945</v>
      </c>
      <c r="BS1" t="s">
        <v>946</v>
      </c>
      <c r="BT1" t="s">
        <v>947</v>
      </c>
      <c r="BU1" t="s">
        <v>948</v>
      </c>
      <c r="BV1" t="s">
        <v>949</v>
      </c>
      <c r="BW1" t="s">
        <v>950</v>
      </c>
      <c r="BX1" t="s">
        <v>951</v>
      </c>
      <c r="BY1" t="s">
        <v>952</v>
      </c>
      <c r="BZ1" t="s">
        <v>953</v>
      </c>
      <c r="CA1" t="s">
        <v>954</v>
      </c>
      <c r="CB1" t="s">
        <v>955</v>
      </c>
      <c r="CC1" t="s">
        <v>956</v>
      </c>
      <c r="CD1" t="s">
        <v>957</v>
      </c>
      <c r="CE1" t="s">
        <v>958</v>
      </c>
      <c r="CF1" t="s">
        <v>959</v>
      </c>
      <c r="CG1" t="s">
        <v>960</v>
      </c>
      <c r="CH1" t="s">
        <v>961</v>
      </c>
      <c r="CI1" t="s">
        <v>962</v>
      </c>
      <c r="CJ1" t="s">
        <v>963</v>
      </c>
      <c r="CK1" t="s">
        <v>964</v>
      </c>
      <c r="CL1" t="s">
        <v>965</v>
      </c>
      <c r="CM1" t="s">
        <v>966</v>
      </c>
      <c r="CN1" t="s">
        <v>967</v>
      </c>
      <c r="CO1" t="s">
        <v>968</v>
      </c>
      <c r="CP1" t="s">
        <v>969</v>
      </c>
      <c r="CQ1" t="s">
        <v>970</v>
      </c>
      <c r="CR1" t="s">
        <v>971</v>
      </c>
      <c r="CS1" t="s">
        <v>972</v>
      </c>
      <c r="CT1" t="s">
        <v>973</v>
      </c>
      <c r="CU1" t="s">
        <v>974</v>
      </c>
      <c r="CV1" t="s">
        <v>975</v>
      </c>
      <c r="CW1" t="s">
        <v>976</v>
      </c>
      <c r="CX1" t="s">
        <v>977</v>
      </c>
      <c r="CY1" t="s">
        <v>978</v>
      </c>
      <c r="CZ1" t="s">
        <v>979</v>
      </c>
      <c r="DA1" t="s">
        <v>980</v>
      </c>
      <c r="DB1" t="s">
        <v>981</v>
      </c>
      <c r="DC1" t="s">
        <v>982</v>
      </c>
      <c r="DD1" t="s">
        <v>983</v>
      </c>
      <c r="DE1" t="s">
        <v>984</v>
      </c>
      <c r="DF1" t="s">
        <v>985</v>
      </c>
      <c r="DG1" t="s">
        <v>986</v>
      </c>
      <c r="DH1" t="s">
        <v>987</v>
      </c>
      <c r="DI1" t="s">
        <v>988</v>
      </c>
      <c r="DJ1" t="s">
        <v>989</v>
      </c>
      <c r="DK1" t="s">
        <v>990</v>
      </c>
      <c r="DL1" t="s">
        <v>991</v>
      </c>
      <c r="DM1" t="s">
        <v>992</v>
      </c>
      <c r="DN1" t="s">
        <v>993</v>
      </c>
      <c r="DO1" t="s">
        <v>994</v>
      </c>
      <c r="DP1" t="s">
        <v>995</v>
      </c>
      <c r="DQ1" t="s">
        <v>996</v>
      </c>
      <c r="DR1" t="s">
        <v>997</v>
      </c>
      <c r="DS1" t="s">
        <v>998</v>
      </c>
      <c r="DT1" t="s">
        <v>999</v>
      </c>
      <c r="DU1" t="s">
        <v>1000</v>
      </c>
      <c r="DV1" t="s">
        <v>1001</v>
      </c>
      <c r="DW1" t="s">
        <v>1002</v>
      </c>
      <c r="DX1" t="s">
        <v>1003</v>
      </c>
      <c r="DY1" t="s">
        <v>1004</v>
      </c>
      <c r="DZ1" t="s">
        <v>1005</v>
      </c>
      <c r="EA1" t="s">
        <v>1006</v>
      </c>
      <c r="EB1" t="s">
        <v>1007</v>
      </c>
      <c r="EC1" t="s">
        <v>1008</v>
      </c>
      <c r="ED1" t="s">
        <v>1009</v>
      </c>
      <c r="EE1" t="s">
        <v>1010</v>
      </c>
      <c r="EF1" t="s">
        <v>1011</v>
      </c>
      <c r="EG1" t="s">
        <v>1012</v>
      </c>
      <c r="EH1" t="s">
        <v>1013</v>
      </c>
      <c r="EI1" t="s">
        <v>1014</v>
      </c>
      <c r="EJ1" t="s">
        <v>1015</v>
      </c>
      <c r="EK1" t="s">
        <v>1016</v>
      </c>
      <c r="EL1" t="s">
        <v>1017</v>
      </c>
      <c r="EM1" t="s">
        <v>1018</v>
      </c>
      <c r="EN1" t="s">
        <v>1019</v>
      </c>
      <c r="EO1" t="s">
        <v>1020</v>
      </c>
      <c r="EP1" t="s">
        <v>1021</v>
      </c>
      <c r="EQ1" t="s">
        <v>1022</v>
      </c>
      <c r="ER1" t="s">
        <v>1023</v>
      </c>
      <c r="ES1" t="s">
        <v>1024</v>
      </c>
      <c r="ET1" t="s">
        <v>1025</v>
      </c>
      <c r="EU1" t="s">
        <v>1026</v>
      </c>
      <c r="EV1" t="s">
        <v>1027</v>
      </c>
      <c r="EW1" t="s">
        <v>1028</v>
      </c>
      <c r="EX1" t="s">
        <v>1029</v>
      </c>
      <c r="EY1" t="s">
        <v>1030</v>
      </c>
      <c r="EZ1" t="s">
        <v>1031</v>
      </c>
      <c r="FA1" t="s">
        <v>1032</v>
      </c>
      <c r="FB1" t="s">
        <v>1033</v>
      </c>
      <c r="FC1" t="s">
        <v>1034</v>
      </c>
      <c r="FD1" t="s">
        <v>1035</v>
      </c>
      <c r="FE1" t="s">
        <v>1036</v>
      </c>
      <c r="FF1" t="s">
        <v>1037</v>
      </c>
      <c r="FG1" t="s">
        <v>1038</v>
      </c>
      <c r="FH1" t="s">
        <v>1039</v>
      </c>
      <c r="FI1" t="s">
        <v>1040</v>
      </c>
      <c r="FJ1" t="s">
        <v>1041</v>
      </c>
      <c r="FK1" t="s">
        <v>1042</v>
      </c>
      <c r="FL1" t="s">
        <v>1043</v>
      </c>
      <c r="FM1" t="s">
        <v>1044</v>
      </c>
      <c r="FN1" t="s">
        <v>1045</v>
      </c>
      <c r="FO1" t="s">
        <v>1046</v>
      </c>
      <c r="FP1" t="s">
        <v>1047</v>
      </c>
      <c r="FQ1" t="s">
        <v>1048</v>
      </c>
      <c r="FR1" t="s">
        <v>1049</v>
      </c>
      <c r="FS1" t="s">
        <v>1050</v>
      </c>
      <c r="FT1" t="s">
        <v>1051</v>
      </c>
      <c r="FU1" t="s">
        <v>1052</v>
      </c>
      <c r="FV1" t="s">
        <v>1053</v>
      </c>
      <c r="FW1" t="s">
        <v>1054</v>
      </c>
      <c r="FX1" t="s">
        <v>1055</v>
      </c>
      <c r="FY1" t="s">
        <v>1056</v>
      </c>
      <c r="FZ1" t="s">
        <v>1057</v>
      </c>
      <c r="GA1" t="s">
        <v>1058</v>
      </c>
      <c r="GB1" t="s">
        <v>1059</v>
      </c>
      <c r="GC1" t="s">
        <v>1060</v>
      </c>
      <c r="GD1" t="s">
        <v>1061</v>
      </c>
      <c r="GE1" t="s">
        <v>1062</v>
      </c>
      <c r="GF1" t="s">
        <v>1063</v>
      </c>
      <c r="GG1" t="s">
        <v>1064</v>
      </c>
      <c r="GH1" t="s">
        <v>1065</v>
      </c>
      <c r="GI1" t="s">
        <v>1066</v>
      </c>
      <c r="GJ1" t="s">
        <v>1067</v>
      </c>
      <c r="GK1" t="s">
        <v>1068</v>
      </c>
      <c r="GL1" t="s">
        <v>1069</v>
      </c>
      <c r="GM1" t="s">
        <v>1070</v>
      </c>
      <c r="GN1" t="s">
        <v>1071</v>
      </c>
      <c r="GO1" t="s">
        <v>1072</v>
      </c>
      <c r="GP1" t="s">
        <v>1073</v>
      </c>
      <c r="GQ1" t="s">
        <v>1074</v>
      </c>
      <c r="GR1" t="s">
        <v>1075</v>
      </c>
      <c r="GS1" t="s">
        <v>1076</v>
      </c>
      <c r="GT1" t="s">
        <v>1077</v>
      </c>
      <c r="GU1" t="s">
        <v>1078</v>
      </c>
      <c r="GV1" t="s">
        <v>1079</v>
      </c>
      <c r="GW1" t="s">
        <v>1080</v>
      </c>
      <c r="GX1" t="s">
        <v>1081</v>
      </c>
      <c r="GY1" t="s">
        <v>1082</v>
      </c>
      <c r="GZ1" t="s">
        <v>1083</v>
      </c>
      <c r="HA1" t="s">
        <v>1084</v>
      </c>
      <c r="HB1" t="s">
        <v>1085</v>
      </c>
      <c r="HC1" t="s">
        <v>1086</v>
      </c>
      <c r="HD1" t="s">
        <v>1087</v>
      </c>
      <c r="HE1" t="s">
        <v>1088</v>
      </c>
      <c r="HF1" t="s">
        <v>1089</v>
      </c>
      <c r="HG1" t="s">
        <v>1090</v>
      </c>
      <c r="HH1" t="s">
        <v>1091</v>
      </c>
      <c r="HI1" t="s">
        <v>1092</v>
      </c>
      <c r="HJ1" t="s">
        <v>1093</v>
      </c>
      <c r="HK1" t="s">
        <v>1094</v>
      </c>
      <c r="HL1" t="s">
        <v>1095</v>
      </c>
      <c r="HM1" t="s">
        <v>1096</v>
      </c>
      <c r="HN1" t="s">
        <v>1097</v>
      </c>
      <c r="HO1" t="s">
        <v>1098</v>
      </c>
      <c r="HP1" t="s">
        <v>1099</v>
      </c>
      <c r="HQ1" t="s">
        <v>1100</v>
      </c>
      <c r="HR1" t="s">
        <v>1101</v>
      </c>
      <c r="HS1" t="s">
        <v>1102</v>
      </c>
      <c r="HT1" t="s">
        <v>1103</v>
      </c>
      <c r="HU1" t="s">
        <v>1104</v>
      </c>
      <c r="HV1" t="s">
        <v>1105</v>
      </c>
      <c r="HW1" t="s">
        <v>1106</v>
      </c>
      <c r="HX1" t="s">
        <v>1107</v>
      </c>
      <c r="HY1" t="s">
        <v>1108</v>
      </c>
      <c r="HZ1" t="s">
        <v>1109</v>
      </c>
      <c r="IA1" t="s">
        <v>1110</v>
      </c>
      <c r="IB1" t="s">
        <v>1111</v>
      </c>
      <c r="IC1" t="s">
        <v>1112</v>
      </c>
      <c r="ID1" t="s">
        <v>1113</v>
      </c>
      <c r="IE1" t="s">
        <v>1114</v>
      </c>
      <c r="IF1" t="s">
        <v>1115</v>
      </c>
      <c r="IG1" t="s">
        <v>1116</v>
      </c>
      <c r="IH1" t="s">
        <v>1117</v>
      </c>
      <c r="II1" t="s">
        <v>1118</v>
      </c>
      <c r="IJ1" t="s">
        <v>1119</v>
      </c>
      <c r="IK1" t="s">
        <v>1120</v>
      </c>
      <c r="IL1" t="s">
        <v>1121</v>
      </c>
      <c r="IM1" t="s">
        <v>1122</v>
      </c>
      <c r="IN1" t="s">
        <v>1123</v>
      </c>
      <c r="IO1" t="s">
        <v>1124</v>
      </c>
      <c r="IP1" t="s">
        <v>1125</v>
      </c>
      <c r="IQ1" t="s">
        <v>1126</v>
      </c>
      <c r="IR1" t="s">
        <v>1127</v>
      </c>
      <c r="IS1" t="s">
        <v>1128</v>
      </c>
      <c r="IT1" t="s">
        <v>1129</v>
      </c>
      <c r="IU1" t="s">
        <v>1130</v>
      </c>
      <c r="IV1" t="s">
        <v>1131</v>
      </c>
      <c r="IW1" t="s">
        <v>1132</v>
      </c>
      <c r="IX1" t="s">
        <v>1133</v>
      </c>
      <c r="IY1" t="s">
        <v>1134</v>
      </c>
      <c r="IZ1" t="s">
        <v>1135</v>
      </c>
      <c r="JA1" t="s">
        <v>1136</v>
      </c>
      <c r="JB1" t="s">
        <v>1137</v>
      </c>
      <c r="JC1" t="s">
        <v>1138</v>
      </c>
      <c r="JD1" t="s">
        <v>1139</v>
      </c>
      <c r="JE1" t="s">
        <v>1140</v>
      </c>
      <c r="JF1" t="s">
        <v>1141</v>
      </c>
      <c r="JG1" t="s">
        <v>1142</v>
      </c>
      <c r="JH1" t="s">
        <v>1143</v>
      </c>
      <c r="JI1" t="s">
        <v>1144</v>
      </c>
      <c r="JJ1" t="s">
        <v>1145</v>
      </c>
      <c r="JK1" t="s">
        <v>1146</v>
      </c>
      <c r="JL1" t="s">
        <v>1147</v>
      </c>
      <c r="JM1" t="s">
        <v>1148</v>
      </c>
      <c r="JN1" t="s">
        <v>1149</v>
      </c>
      <c r="JO1" t="s">
        <v>1150</v>
      </c>
      <c r="JP1" t="s">
        <v>1151</v>
      </c>
      <c r="JQ1" t="s">
        <v>1152</v>
      </c>
      <c r="JR1" t="s">
        <v>1153</v>
      </c>
      <c r="JS1" t="s">
        <v>1154</v>
      </c>
      <c r="JT1" t="s">
        <v>1155</v>
      </c>
      <c r="JU1" t="s">
        <v>1156</v>
      </c>
      <c r="JV1" t="s">
        <v>1157</v>
      </c>
      <c r="JW1" t="s">
        <v>1158</v>
      </c>
      <c r="JX1" t="s">
        <v>1159</v>
      </c>
      <c r="JY1" t="s">
        <v>1160</v>
      </c>
      <c r="JZ1" t="s">
        <v>1161</v>
      </c>
      <c r="KA1" t="s">
        <v>1162</v>
      </c>
      <c r="KB1" t="s">
        <v>1163</v>
      </c>
      <c r="KC1" t="s">
        <v>1164</v>
      </c>
      <c r="KD1" t="s">
        <v>1165</v>
      </c>
      <c r="KE1" t="s">
        <v>1166</v>
      </c>
      <c r="KF1" t="s">
        <v>1167</v>
      </c>
      <c r="KG1" t="s">
        <v>1168</v>
      </c>
      <c r="KH1" t="s">
        <v>1169</v>
      </c>
      <c r="KI1" t="s">
        <v>1170</v>
      </c>
      <c r="KJ1" t="s">
        <v>1171</v>
      </c>
      <c r="KK1" t="s">
        <v>1172</v>
      </c>
      <c r="KL1" t="s">
        <v>1173</v>
      </c>
      <c r="KM1" t="s">
        <v>1174</v>
      </c>
      <c r="KN1" t="s">
        <v>1175</v>
      </c>
      <c r="KO1" t="s">
        <v>1176</v>
      </c>
      <c r="KP1" t="s">
        <v>1177</v>
      </c>
      <c r="KQ1" t="s">
        <v>1178</v>
      </c>
      <c r="KR1" t="s">
        <v>1179</v>
      </c>
      <c r="KS1" t="s">
        <v>1180</v>
      </c>
      <c r="KT1" t="s">
        <v>1181</v>
      </c>
      <c r="KU1" t="s">
        <v>1182</v>
      </c>
      <c r="KV1" t="s">
        <v>1183</v>
      </c>
      <c r="KW1" t="s">
        <v>1184</v>
      </c>
      <c r="KX1" t="s">
        <v>1185</v>
      </c>
      <c r="KY1" t="s">
        <v>1186</v>
      </c>
      <c r="KZ1" t="s">
        <v>1187</v>
      </c>
      <c r="LA1" t="s">
        <v>1188</v>
      </c>
      <c r="LB1" t="s">
        <v>1189</v>
      </c>
      <c r="LC1" t="s">
        <v>1190</v>
      </c>
      <c r="LD1" t="s">
        <v>1191</v>
      </c>
      <c r="LE1" t="s">
        <v>1192</v>
      </c>
      <c r="LF1" t="s">
        <v>1193</v>
      </c>
      <c r="LG1" t="s">
        <v>1194</v>
      </c>
      <c r="LH1" t="s">
        <v>1195</v>
      </c>
      <c r="LI1" t="s">
        <v>1196</v>
      </c>
      <c r="LJ1" t="s">
        <v>1197</v>
      </c>
      <c r="LK1" t="s">
        <v>1198</v>
      </c>
      <c r="LL1" t="s">
        <v>1199</v>
      </c>
      <c r="LM1" t="s">
        <v>1200</v>
      </c>
      <c r="LN1" t="s">
        <v>1201</v>
      </c>
      <c r="LO1" t="s">
        <v>1202</v>
      </c>
      <c r="LP1" t="s">
        <v>1203</v>
      </c>
      <c r="LQ1" t="s">
        <v>1204</v>
      </c>
      <c r="LR1" t="s">
        <v>1205</v>
      </c>
      <c r="LS1" t="s">
        <v>1206</v>
      </c>
      <c r="LT1" t="s">
        <v>1207</v>
      </c>
      <c r="LU1" t="s">
        <v>1208</v>
      </c>
      <c r="LV1" t="s">
        <v>1209</v>
      </c>
      <c r="LW1" t="s">
        <v>1210</v>
      </c>
      <c r="LX1" t="s">
        <v>1211</v>
      </c>
      <c r="LY1" t="s">
        <v>1212</v>
      </c>
      <c r="LZ1" t="s">
        <v>1213</v>
      </c>
      <c r="MA1" t="s">
        <v>1214</v>
      </c>
      <c r="MB1" t="s">
        <v>1215</v>
      </c>
      <c r="MC1" t="s">
        <v>1216</v>
      </c>
      <c r="MD1" t="s">
        <v>1217</v>
      </c>
      <c r="ME1" t="s">
        <v>1218</v>
      </c>
      <c r="MF1" t="s">
        <v>1219</v>
      </c>
      <c r="MG1" t="s">
        <v>1220</v>
      </c>
      <c r="MH1" t="s">
        <v>1221</v>
      </c>
      <c r="MI1" t="s">
        <v>1222</v>
      </c>
      <c r="MJ1" t="s">
        <v>1223</v>
      </c>
      <c r="MK1" t="s">
        <v>1224</v>
      </c>
      <c r="ML1" t="s">
        <v>1225</v>
      </c>
      <c r="MM1" t="s">
        <v>1226</v>
      </c>
      <c r="MN1" t="s">
        <v>1227</v>
      </c>
      <c r="MO1" t="s">
        <v>1228</v>
      </c>
      <c r="MP1" t="s">
        <v>1229</v>
      </c>
      <c r="MQ1" t="s">
        <v>1230</v>
      </c>
      <c r="MR1" t="s">
        <v>1231</v>
      </c>
      <c r="MS1" t="s">
        <v>1232</v>
      </c>
      <c r="MT1" t="s">
        <v>1233</v>
      </c>
      <c r="MU1" t="s">
        <v>1234</v>
      </c>
      <c r="MV1" t="s">
        <v>1235</v>
      </c>
      <c r="MW1" t="s">
        <v>1236</v>
      </c>
      <c r="MX1" t="s">
        <v>1237</v>
      </c>
      <c r="MY1" t="s">
        <v>1238</v>
      </c>
      <c r="MZ1" t="s">
        <v>1239</v>
      </c>
      <c r="NA1" t="s">
        <v>1240</v>
      </c>
      <c r="NB1" t="s">
        <v>1241</v>
      </c>
      <c r="NC1" t="s">
        <v>1242</v>
      </c>
      <c r="ND1" t="s">
        <v>1243</v>
      </c>
      <c r="NE1" t="s">
        <v>1244</v>
      </c>
      <c r="NF1" t="s">
        <v>1245</v>
      </c>
      <c r="NG1" t="s">
        <v>1246</v>
      </c>
      <c r="NH1" t="s">
        <v>1247</v>
      </c>
      <c r="NI1" t="s">
        <v>1248</v>
      </c>
      <c r="NJ1" t="s">
        <v>1249</v>
      </c>
      <c r="NK1" t="s">
        <v>1250</v>
      </c>
      <c r="NL1" t="s">
        <v>1251</v>
      </c>
      <c r="NM1" t="s">
        <v>1252</v>
      </c>
      <c r="NN1" t="s">
        <v>1253</v>
      </c>
      <c r="NO1" t="s">
        <v>1254</v>
      </c>
      <c r="NP1" t="s">
        <v>1255</v>
      </c>
      <c r="NQ1" t="s">
        <v>1256</v>
      </c>
      <c r="NR1" t="s">
        <v>1257</v>
      </c>
      <c r="NS1" t="s">
        <v>1258</v>
      </c>
      <c r="NT1" t="s">
        <v>1259</v>
      </c>
      <c r="NU1" t="s">
        <v>1260</v>
      </c>
      <c r="NV1" t="s">
        <v>1261</v>
      </c>
      <c r="NW1" t="s">
        <v>1262</v>
      </c>
      <c r="NX1" t="s">
        <v>1263</v>
      </c>
      <c r="NY1" t="s">
        <v>1264</v>
      </c>
      <c r="NZ1" t="s">
        <v>1265</v>
      </c>
      <c r="OA1" t="s">
        <v>1266</v>
      </c>
      <c r="OB1" t="s">
        <v>1267</v>
      </c>
      <c r="OC1" t="s">
        <v>1268</v>
      </c>
      <c r="OD1" t="s">
        <v>1269</v>
      </c>
      <c r="OE1" t="s">
        <v>1270</v>
      </c>
      <c r="OF1" t="s">
        <v>1271</v>
      </c>
      <c r="OG1" t="s">
        <v>1272</v>
      </c>
      <c r="OH1" t="s">
        <v>1273</v>
      </c>
      <c r="OI1" t="s">
        <v>1274</v>
      </c>
      <c r="OJ1" t="s">
        <v>1275</v>
      </c>
      <c r="OK1" t="s">
        <v>1276</v>
      </c>
      <c r="OL1" t="s">
        <v>1277</v>
      </c>
      <c r="OM1" t="s">
        <v>1278</v>
      </c>
      <c r="ON1" t="s">
        <v>1279</v>
      </c>
      <c r="OO1" t="s">
        <v>1280</v>
      </c>
      <c r="OP1" t="s">
        <v>1281</v>
      </c>
      <c r="OQ1" t="s">
        <v>1282</v>
      </c>
      <c r="OR1" t="s">
        <v>1283</v>
      </c>
      <c r="OS1" t="s">
        <v>1284</v>
      </c>
      <c r="OT1" t="s">
        <v>1285</v>
      </c>
      <c r="OU1" t="s">
        <v>1286</v>
      </c>
      <c r="OV1" t="s">
        <v>1287</v>
      </c>
      <c r="OW1" t="s">
        <v>1288</v>
      </c>
      <c r="OX1" t="s">
        <v>1289</v>
      </c>
      <c r="OY1" t="s">
        <v>1290</v>
      </c>
      <c r="OZ1" t="s">
        <v>1291</v>
      </c>
      <c r="PA1" t="s">
        <v>1292</v>
      </c>
      <c r="PB1" t="s">
        <v>1293</v>
      </c>
      <c r="PC1" t="s">
        <v>1294</v>
      </c>
      <c r="PD1" t="s">
        <v>1295</v>
      </c>
      <c r="PE1" t="s">
        <v>1296</v>
      </c>
      <c r="PF1" t="s">
        <v>1297</v>
      </c>
      <c r="PG1" t="s">
        <v>1298</v>
      </c>
      <c r="PH1" t="s">
        <v>1299</v>
      </c>
      <c r="PI1" t="s">
        <v>1300</v>
      </c>
      <c r="PJ1" t="s">
        <v>1301</v>
      </c>
      <c r="PK1" t="s">
        <v>1302</v>
      </c>
      <c r="PL1" t="s">
        <v>1303</v>
      </c>
      <c r="PM1" t="s">
        <v>1304</v>
      </c>
      <c r="PN1" t="s">
        <v>1305</v>
      </c>
      <c r="PO1" t="s">
        <v>1306</v>
      </c>
      <c r="PP1" t="s">
        <v>1307</v>
      </c>
      <c r="PQ1" t="s">
        <v>1308</v>
      </c>
      <c r="PR1" t="s">
        <v>1309</v>
      </c>
      <c r="PS1" t="s">
        <v>1310</v>
      </c>
      <c r="PT1" t="s">
        <v>1311</v>
      </c>
      <c r="PU1" t="s">
        <v>1312</v>
      </c>
      <c r="PV1" t="s">
        <v>1313</v>
      </c>
      <c r="PW1" t="s">
        <v>1314</v>
      </c>
      <c r="PX1" t="s">
        <v>1315</v>
      </c>
      <c r="PY1" t="s">
        <v>1316</v>
      </c>
      <c r="PZ1" t="s">
        <v>1317</v>
      </c>
      <c r="QA1" t="s">
        <v>1318</v>
      </c>
      <c r="QB1" t="s">
        <v>1319</v>
      </c>
      <c r="QC1" t="s">
        <v>1320</v>
      </c>
      <c r="QD1" t="s">
        <v>1321</v>
      </c>
      <c r="QE1" t="s">
        <v>1322</v>
      </c>
      <c r="QF1" t="s">
        <v>1323</v>
      </c>
      <c r="QG1" t="s">
        <v>1324</v>
      </c>
      <c r="QH1" t="s">
        <v>1325</v>
      </c>
      <c r="QI1" t="s">
        <v>1326</v>
      </c>
      <c r="QJ1" t="s">
        <v>1327</v>
      </c>
      <c r="QK1" t="s">
        <v>1328</v>
      </c>
      <c r="QL1" t="s">
        <v>1329</v>
      </c>
      <c r="QM1" t="s">
        <v>1330</v>
      </c>
      <c r="QN1" t="s">
        <v>1331</v>
      </c>
      <c r="QO1" t="s">
        <v>1332</v>
      </c>
      <c r="QP1" t="s">
        <v>1333</v>
      </c>
      <c r="QQ1" t="s">
        <v>1334</v>
      </c>
      <c r="QR1" t="s">
        <v>1335</v>
      </c>
      <c r="QS1" t="s">
        <v>1336</v>
      </c>
      <c r="QT1" t="s">
        <v>1337</v>
      </c>
      <c r="QU1" t="s">
        <v>1338</v>
      </c>
      <c r="QV1" t="s">
        <v>1339</v>
      </c>
      <c r="QW1" t="s">
        <v>1340</v>
      </c>
      <c r="QX1" t="s">
        <v>1341</v>
      </c>
      <c r="QY1" t="s">
        <v>1342</v>
      </c>
      <c r="QZ1" t="s">
        <v>1343</v>
      </c>
      <c r="RA1" t="s">
        <v>1344</v>
      </c>
      <c r="RB1" t="s">
        <v>1345</v>
      </c>
      <c r="RC1" t="s">
        <v>1346</v>
      </c>
      <c r="RD1" t="s">
        <v>1347</v>
      </c>
      <c r="RE1" t="s">
        <v>1348</v>
      </c>
      <c r="RF1" t="s">
        <v>1349</v>
      </c>
      <c r="RG1" t="s">
        <v>1350</v>
      </c>
      <c r="RH1" t="s">
        <v>1351</v>
      </c>
      <c r="RI1" t="s">
        <v>1352</v>
      </c>
      <c r="RJ1" t="s">
        <v>1353</v>
      </c>
      <c r="RK1" t="s">
        <v>1354</v>
      </c>
      <c r="RL1" t="s">
        <v>1355</v>
      </c>
      <c r="RM1" t="s">
        <v>1356</v>
      </c>
      <c r="RN1" t="s">
        <v>1357</v>
      </c>
      <c r="RO1" t="s">
        <v>1358</v>
      </c>
      <c r="RP1" t="s">
        <v>1359</v>
      </c>
      <c r="RQ1" t="s">
        <v>1360</v>
      </c>
      <c r="RR1" t="s">
        <v>1361</v>
      </c>
      <c r="RS1" t="s">
        <v>1362</v>
      </c>
      <c r="RT1" t="s">
        <v>1363</v>
      </c>
      <c r="RU1" t="s">
        <v>1364</v>
      </c>
      <c r="RV1" t="s">
        <v>1365</v>
      </c>
      <c r="RW1" t="s">
        <v>1366</v>
      </c>
      <c r="RX1" t="s">
        <v>1367</v>
      </c>
      <c r="RY1" t="s">
        <v>1368</v>
      </c>
      <c r="RZ1" t="s">
        <v>1369</v>
      </c>
      <c r="SA1" t="s">
        <v>1370</v>
      </c>
      <c r="SB1" t="s">
        <v>1371</v>
      </c>
      <c r="SC1" t="s">
        <v>1372</v>
      </c>
      <c r="SD1" t="s">
        <v>1373</v>
      </c>
      <c r="SE1" t="s">
        <v>1374</v>
      </c>
      <c r="SF1" t="s">
        <v>1375</v>
      </c>
      <c r="SG1" t="s">
        <v>1376</v>
      </c>
      <c r="SH1" t="s">
        <v>1377</v>
      </c>
      <c r="SI1" t="s">
        <v>1378</v>
      </c>
      <c r="SJ1" t="s">
        <v>1379</v>
      </c>
      <c r="SK1" t="s">
        <v>1380</v>
      </c>
      <c r="SL1" t="s">
        <v>1381</v>
      </c>
      <c r="SM1" t="s">
        <v>1382</v>
      </c>
      <c r="SN1" t="s">
        <v>1383</v>
      </c>
      <c r="SO1" t="s">
        <v>1384</v>
      </c>
      <c r="SP1" t="s">
        <v>1385</v>
      </c>
      <c r="SQ1" t="s">
        <v>1386</v>
      </c>
      <c r="SR1" t="s">
        <v>1387</v>
      </c>
      <c r="SS1" t="s">
        <v>1388</v>
      </c>
      <c r="ST1" t="s">
        <v>1389</v>
      </c>
      <c r="SU1" t="s">
        <v>1390</v>
      </c>
      <c r="SV1" t="s">
        <v>1391</v>
      </c>
      <c r="SW1" t="s">
        <v>1392</v>
      </c>
      <c r="SX1" t="s">
        <v>1393</v>
      </c>
      <c r="SY1" t="s">
        <v>1394</v>
      </c>
      <c r="SZ1" t="s">
        <v>1395</v>
      </c>
      <c r="TA1" t="s">
        <v>1396</v>
      </c>
      <c r="TB1" t="s">
        <v>1397</v>
      </c>
      <c r="TC1" t="s">
        <v>1398</v>
      </c>
      <c r="TD1" t="s">
        <v>1399</v>
      </c>
      <c r="TE1" t="s">
        <v>1400</v>
      </c>
      <c r="TF1" t="s">
        <v>1401</v>
      </c>
      <c r="TG1" t="s">
        <v>1402</v>
      </c>
      <c r="TH1" t="s">
        <v>1403</v>
      </c>
      <c r="TI1" t="s">
        <v>1404</v>
      </c>
      <c r="TJ1" t="s">
        <v>1405</v>
      </c>
      <c r="TK1" t="s">
        <v>1406</v>
      </c>
      <c r="TL1" t="s">
        <v>1407</v>
      </c>
      <c r="TM1" t="s">
        <v>1408</v>
      </c>
      <c r="TN1" t="s">
        <v>1409</v>
      </c>
      <c r="TO1" t="s">
        <v>1410</v>
      </c>
      <c r="TP1" t="s">
        <v>1411</v>
      </c>
      <c r="TQ1" t="s">
        <v>1412</v>
      </c>
      <c r="TR1" t="s">
        <v>1413</v>
      </c>
      <c r="TS1" t="s">
        <v>1414</v>
      </c>
      <c r="TT1" t="s">
        <v>1415</v>
      </c>
      <c r="TU1" t="s">
        <v>1416</v>
      </c>
      <c r="TV1" t="s">
        <v>1417</v>
      </c>
      <c r="TW1" t="s">
        <v>1418</v>
      </c>
      <c r="TX1" t="s">
        <v>1419</v>
      </c>
      <c r="TY1" t="s">
        <v>1420</v>
      </c>
      <c r="TZ1" t="s">
        <v>1421</v>
      </c>
      <c r="UA1" t="s">
        <v>1422</v>
      </c>
      <c r="UB1" t="s">
        <v>1423</v>
      </c>
      <c r="UC1" t="s">
        <v>1424</v>
      </c>
      <c r="UD1" t="s">
        <v>1425</v>
      </c>
      <c r="UE1" t="s">
        <v>1426</v>
      </c>
      <c r="UF1" t="s">
        <v>1427</v>
      </c>
      <c r="UG1" t="s">
        <v>1428</v>
      </c>
      <c r="UH1" t="s">
        <v>1429</v>
      </c>
      <c r="UI1" t="s">
        <v>1430</v>
      </c>
      <c r="UJ1" t="s">
        <v>1431</v>
      </c>
      <c r="UK1" t="s">
        <v>1432</v>
      </c>
      <c r="UL1" t="s">
        <v>1433</v>
      </c>
      <c r="UM1" t="s">
        <v>1434</v>
      </c>
      <c r="UN1" t="s">
        <v>1435</v>
      </c>
      <c r="UO1" t="s">
        <v>1436</v>
      </c>
      <c r="UP1" t="s">
        <v>1437</v>
      </c>
      <c r="UQ1" t="s">
        <v>1438</v>
      </c>
      <c r="UR1" t="s">
        <v>1439</v>
      </c>
      <c r="US1" t="s">
        <v>1440</v>
      </c>
      <c r="UT1" t="s">
        <v>1441</v>
      </c>
      <c r="UU1" t="s">
        <v>1442</v>
      </c>
      <c r="UV1" t="s">
        <v>1443</v>
      </c>
      <c r="UW1" t="s">
        <v>1444</v>
      </c>
      <c r="UX1" t="s">
        <v>1445</v>
      </c>
      <c r="UY1" t="s">
        <v>1446</v>
      </c>
      <c r="UZ1" t="s">
        <v>1447</v>
      </c>
      <c r="VA1" t="s">
        <v>1448</v>
      </c>
      <c r="VB1" t="s">
        <v>1449</v>
      </c>
      <c r="VC1" t="s">
        <v>1450</v>
      </c>
      <c r="VD1" t="s">
        <v>1451</v>
      </c>
      <c r="VE1" t="s">
        <v>1452</v>
      </c>
      <c r="VF1" t="s">
        <v>1453</v>
      </c>
      <c r="VG1" t="s">
        <v>1454</v>
      </c>
      <c r="VH1" t="s">
        <v>1455</v>
      </c>
      <c r="VI1" t="s">
        <v>1456</v>
      </c>
      <c r="VJ1" t="s">
        <v>1457</v>
      </c>
      <c r="VK1" t="s">
        <v>1458</v>
      </c>
      <c r="VL1" t="s">
        <v>1459</v>
      </c>
      <c r="VM1" t="s">
        <v>1460</v>
      </c>
      <c r="VN1" t="s">
        <v>1461</v>
      </c>
      <c r="VO1" t="s">
        <v>1462</v>
      </c>
      <c r="VP1" t="s">
        <v>1463</v>
      </c>
      <c r="VQ1" t="s">
        <v>1464</v>
      </c>
      <c r="VR1" t="s">
        <v>1465</v>
      </c>
      <c r="VS1" t="s">
        <v>1466</v>
      </c>
      <c r="VT1" t="s">
        <v>1467</v>
      </c>
      <c r="VU1" t="s">
        <v>1468</v>
      </c>
      <c r="VV1" t="s">
        <v>1469</v>
      </c>
      <c r="VW1" t="s">
        <v>1470</v>
      </c>
      <c r="VX1" t="s">
        <v>1471</v>
      </c>
      <c r="VY1" t="s">
        <v>1472</v>
      </c>
      <c r="VZ1" t="s">
        <v>1473</v>
      </c>
      <c r="WA1" t="s">
        <v>1474</v>
      </c>
      <c r="WB1" t="s">
        <v>1475</v>
      </c>
      <c r="WC1" t="s">
        <v>1476</v>
      </c>
      <c r="WD1" t="s">
        <v>1477</v>
      </c>
      <c r="WE1" t="s">
        <v>1478</v>
      </c>
      <c r="WF1" t="s">
        <v>1479</v>
      </c>
      <c r="WG1" t="s">
        <v>1480</v>
      </c>
      <c r="WH1" t="s">
        <v>1481</v>
      </c>
      <c r="WI1" t="s">
        <v>1482</v>
      </c>
      <c r="WJ1" t="s">
        <v>1483</v>
      </c>
      <c r="WK1" t="s">
        <v>1484</v>
      </c>
      <c r="WL1" t="s">
        <v>1485</v>
      </c>
      <c r="WM1" t="s">
        <v>1486</v>
      </c>
      <c r="WN1" t="s">
        <v>1487</v>
      </c>
      <c r="WO1" t="s">
        <v>1488</v>
      </c>
      <c r="WP1" t="s">
        <v>1489</v>
      </c>
      <c r="WQ1" t="s">
        <v>1490</v>
      </c>
      <c r="WR1" t="s">
        <v>1491</v>
      </c>
      <c r="WS1" t="s">
        <v>1492</v>
      </c>
      <c r="WT1" t="s">
        <v>1493</v>
      </c>
      <c r="WU1" t="s">
        <v>1494</v>
      </c>
      <c r="WV1" t="s">
        <v>1495</v>
      </c>
      <c r="WW1" t="s">
        <v>1496</v>
      </c>
      <c r="WX1" t="s">
        <v>1497</v>
      </c>
      <c r="WY1" t="s">
        <v>1498</v>
      </c>
      <c r="WZ1" t="s">
        <v>1499</v>
      </c>
      <c r="XA1" t="s">
        <v>1500</v>
      </c>
      <c r="XB1" t="s">
        <v>1501</v>
      </c>
      <c r="XC1" t="s">
        <v>1502</v>
      </c>
      <c r="XD1" t="s">
        <v>1503</v>
      </c>
      <c r="XE1" t="s">
        <v>1504</v>
      </c>
      <c r="XF1" t="s">
        <v>1505</v>
      </c>
      <c r="XG1" t="s">
        <v>1506</v>
      </c>
      <c r="XH1" t="s">
        <v>1507</v>
      </c>
      <c r="XI1" t="s">
        <v>1508</v>
      </c>
      <c r="XJ1" t="s">
        <v>1509</v>
      </c>
      <c r="XK1" t="s">
        <v>1510</v>
      </c>
      <c r="XL1" t="s">
        <v>1511</v>
      </c>
      <c r="XM1" t="s">
        <v>1512</v>
      </c>
      <c r="XN1" t="s">
        <v>1513</v>
      </c>
      <c r="XO1" t="s">
        <v>1514</v>
      </c>
      <c r="XP1" t="s">
        <v>1515</v>
      </c>
      <c r="XQ1" t="s">
        <v>1516</v>
      </c>
      <c r="XR1" t="s">
        <v>1517</v>
      </c>
      <c r="XS1" t="s">
        <v>1518</v>
      </c>
      <c r="XT1" t="s">
        <v>1519</v>
      </c>
      <c r="XU1" t="s">
        <v>1520</v>
      </c>
      <c r="XV1" t="s">
        <v>1521</v>
      </c>
      <c r="XW1" t="s">
        <v>1522</v>
      </c>
      <c r="XX1" t="s">
        <v>1523</v>
      </c>
      <c r="XY1" t="s">
        <v>1524</v>
      </c>
      <c r="XZ1" t="s">
        <v>1525</v>
      </c>
      <c r="YA1" t="s">
        <v>1526</v>
      </c>
      <c r="YB1" t="s">
        <v>1527</v>
      </c>
      <c r="YC1" t="s">
        <v>1528</v>
      </c>
      <c r="YD1" t="s">
        <v>1529</v>
      </c>
      <c r="YE1" t="s">
        <v>1530</v>
      </c>
      <c r="YF1" t="s">
        <v>1531</v>
      </c>
      <c r="YG1" t="s">
        <v>1532</v>
      </c>
      <c r="YH1" t="s">
        <v>1533</v>
      </c>
      <c r="YI1" t="s">
        <v>1534</v>
      </c>
      <c r="YJ1" t="s">
        <v>1535</v>
      </c>
      <c r="YK1" t="s">
        <v>1536</v>
      </c>
      <c r="YL1" t="s">
        <v>1537</v>
      </c>
      <c r="YM1" t="s">
        <v>1538</v>
      </c>
      <c r="YN1" t="s">
        <v>1539</v>
      </c>
      <c r="YO1" t="s">
        <v>1540</v>
      </c>
      <c r="YP1" t="s">
        <v>1541</v>
      </c>
      <c r="YQ1" t="s">
        <v>1542</v>
      </c>
      <c r="YR1" t="s">
        <v>1543</v>
      </c>
      <c r="YS1" t="s">
        <v>1544</v>
      </c>
      <c r="YT1" t="s">
        <v>1545</v>
      </c>
      <c r="YU1" t="s">
        <v>1546</v>
      </c>
      <c r="YV1" t="s">
        <v>1547</v>
      </c>
      <c r="YW1" t="s">
        <v>1548</v>
      </c>
      <c r="YX1" t="s">
        <v>1549</v>
      </c>
      <c r="YY1" t="s">
        <v>1550</v>
      </c>
      <c r="YZ1" t="s">
        <v>1551</v>
      </c>
      <c r="ZA1" t="s">
        <v>1552</v>
      </c>
      <c r="ZB1" t="s">
        <v>1553</v>
      </c>
      <c r="ZC1" t="s">
        <v>1554</v>
      </c>
      <c r="ZD1" t="s">
        <v>1555</v>
      </c>
      <c r="ZE1" t="s">
        <v>1556</v>
      </c>
      <c r="ZF1" t="s">
        <v>1557</v>
      </c>
      <c r="ZG1" t="s">
        <v>1558</v>
      </c>
      <c r="ZH1" t="s">
        <v>1559</v>
      </c>
      <c r="ZI1" t="s">
        <v>1560</v>
      </c>
      <c r="ZJ1" t="s">
        <v>1561</v>
      </c>
      <c r="ZK1" t="s">
        <v>1562</v>
      </c>
      <c r="ZL1" t="s">
        <v>1563</v>
      </c>
      <c r="ZM1" t="s">
        <v>1564</v>
      </c>
      <c r="ZN1" t="s">
        <v>1565</v>
      </c>
      <c r="ZO1" t="s">
        <v>1566</v>
      </c>
      <c r="ZP1" t="s">
        <v>1567</v>
      </c>
      <c r="ZQ1" t="s">
        <v>1568</v>
      </c>
      <c r="ZR1" t="s">
        <v>1569</v>
      </c>
      <c r="ZS1" t="s">
        <v>1570</v>
      </c>
      <c r="ZT1" t="s">
        <v>1571</v>
      </c>
      <c r="ZU1" t="s">
        <v>1572</v>
      </c>
      <c r="ZV1" t="s">
        <v>1573</v>
      </c>
      <c r="ZW1" t="s">
        <v>1574</v>
      </c>
      <c r="ZX1" t="s">
        <v>1575</v>
      </c>
      <c r="ZY1" t="s">
        <v>1576</v>
      </c>
      <c r="ZZ1" t="s">
        <v>1577</v>
      </c>
      <c r="AAA1" t="s">
        <v>1578</v>
      </c>
      <c r="AAB1" t="s">
        <v>1579</v>
      </c>
      <c r="AAC1" t="s">
        <v>1580</v>
      </c>
      <c r="AAD1" t="s">
        <v>1581</v>
      </c>
      <c r="AAE1" t="s">
        <v>1582</v>
      </c>
      <c r="AAF1" t="s">
        <v>1583</v>
      </c>
      <c r="AAG1" t="s">
        <v>1584</v>
      </c>
      <c r="AAH1" t="s">
        <v>1585</v>
      </c>
      <c r="AAI1" t="s">
        <v>1586</v>
      </c>
      <c r="AAJ1" t="s">
        <v>1587</v>
      </c>
      <c r="AAK1" t="s">
        <v>1588</v>
      </c>
      <c r="AAL1" t="s">
        <v>1589</v>
      </c>
      <c r="AAM1" t="s">
        <v>1590</v>
      </c>
      <c r="AAN1" t="s">
        <v>1591</v>
      </c>
      <c r="AAO1" t="s">
        <v>1592</v>
      </c>
      <c r="AAP1" t="s">
        <v>1593</v>
      </c>
      <c r="AAQ1" t="s">
        <v>1594</v>
      </c>
      <c r="AAR1" t="s">
        <v>1595</v>
      </c>
      <c r="AAS1" t="s">
        <v>1596</v>
      </c>
      <c r="AAT1" t="s">
        <v>1597</v>
      </c>
      <c r="AAU1" t="s">
        <v>1598</v>
      </c>
      <c r="AAV1" t="s">
        <v>1599</v>
      </c>
      <c r="AAW1" t="s">
        <v>1600</v>
      </c>
      <c r="AAX1" t="s">
        <v>1601</v>
      </c>
      <c r="AAY1" t="s">
        <v>1602</v>
      </c>
      <c r="AAZ1" t="s">
        <v>1603</v>
      </c>
      <c r="ABA1" t="s">
        <v>1604</v>
      </c>
      <c r="ABB1" t="s">
        <v>1605</v>
      </c>
      <c r="ABC1" t="s">
        <v>1606</v>
      </c>
      <c r="ABD1" t="s">
        <v>1607</v>
      </c>
      <c r="ABE1" t="s">
        <v>1608</v>
      </c>
      <c r="ABF1" t="s">
        <v>1609</v>
      </c>
      <c r="ABG1" t="s">
        <v>1610</v>
      </c>
      <c r="ABH1" t="s">
        <v>1611</v>
      </c>
      <c r="ABI1" t="s">
        <v>1612</v>
      </c>
      <c r="ABJ1" t="s">
        <v>1613</v>
      </c>
      <c r="ABK1" t="s">
        <v>1614</v>
      </c>
      <c r="ABL1" t="s">
        <v>1615</v>
      </c>
      <c r="ABM1" t="s">
        <v>1616</v>
      </c>
      <c r="ABN1" t="s">
        <v>1617</v>
      </c>
      <c r="ABO1" t="s">
        <v>1618</v>
      </c>
      <c r="ABP1" t="s">
        <v>1619</v>
      </c>
      <c r="ABQ1" t="s">
        <v>1620</v>
      </c>
      <c r="ABR1" t="s">
        <v>1621</v>
      </c>
      <c r="ABS1" t="s">
        <v>1622</v>
      </c>
      <c r="ABT1" t="s">
        <v>1623</v>
      </c>
      <c r="ABU1" t="s">
        <v>1624</v>
      </c>
      <c r="ABV1" t="s">
        <v>1625</v>
      </c>
      <c r="ABW1" t="s">
        <v>1626</v>
      </c>
      <c r="ABX1" t="s">
        <v>1627</v>
      </c>
      <c r="ABY1" t="s">
        <v>1628</v>
      </c>
      <c r="ABZ1" t="s">
        <v>1629</v>
      </c>
      <c r="ACA1" t="s">
        <v>1630</v>
      </c>
      <c r="ACB1" t="s">
        <v>1631</v>
      </c>
      <c r="ACC1" t="s">
        <v>1632</v>
      </c>
      <c r="ACD1" t="s">
        <v>1633</v>
      </c>
      <c r="ACE1" t="s">
        <v>1634</v>
      </c>
      <c r="ACF1" t="s">
        <v>1635</v>
      </c>
      <c r="ACG1" t="s">
        <v>1636</v>
      </c>
      <c r="ACH1" t="s">
        <v>1637</v>
      </c>
      <c r="ACI1" t="s">
        <v>1638</v>
      </c>
      <c r="ACJ1" t="s">
        <v>1639</v>
      </c>
      <c r="ACK1" t="s">
        <v>1640</v>
      </c>
      <c r="ACL1" t="s">
        <v>1641</v>
      </c>
      <c r="ACM1" t="s">
        <v>1642</v>
      </c>
      <c r="ACN1" t="s">
        <v>1643</v>
      </c>
      <c r="ACO1" t="s">
        <v>1644</v>
      </c>
      <c r="ACP1" t="s">
        <v>1645</v>
      </c>
      <c r="ACQ1" t="s">
        <v>1646</v>
      </c>
      <c r="ACR1" t="s">
        <v>1647</v>
      </c>
      <c r="ACS1" t="s">
        <v>1648</v>
      </c>
      <c r="ACT1" t="s">
        <v>1649</v>
      </c>
      <c r="ACU1" t="s">
        <v>1650</v>
      </c>
      <c r="ACV1" t="s">
        <v>1651</v>
      </c>
      <c r="ACW1" t="s">
        <v>1652</v>
      </c>
      <c r="ACX1" t="s">
        <v>1653</v>
      </c>
      <c r="ACY1" t="s">
        <v>1654</v>
      </c>
      <c r="ACZ1" t="s">
        <v>1655</v>
      </c>
      <c r="ADA1" t="s">
        <v>1656</v>
      </c>
      <c r="ADB1" t="s">
        <v>1657</v>
      </c>
      <c r="ADC1" t="s">
        <v>1658</v>
      </c>
      <c r="ADD1" t="s">
        <v>1659</v>
      </c>
      <c r="ADE1" t="s">
        <v>1660</v>
      </c>
      <c r="ADF1" t="s">
        <v>1661</v>
      </c>
      <c r="ADG1" t="s">
        <v>1662</v>
      </c>
      <c r="ADH1" t="s">
        <v>1663</v>
      </c>
      <c r="ADI1" t="s">
        <v>1664</v>
      </c>
      <c r="ADJ1" t="s">
        <v>1665</v>
      </c>
      <c r="ADK1" t="s">
        <v>1666</v>
      </c>
      <c r="ADL1" t="s">
        <v>1667</v>
      </c>
      <c r="ADM1" t="s">
        <v>1668</v>
      </c>
      <c r="ADN1" t="s">
        <v>1669</v>
      </c>
      <c r="ADO1" t="s">
        <v>1670</v>
      </c>
      <c r="ADP1" t="s">
        <v>1671</v>
      </c>
      <c r="ADQ1" t="s">
        <v>1672</v>
      </c>
      <c r="ADR1" t="s">
        <v>1673</v>
      </c>
      <c r="ADS1" t="s">
        <v>1674</v>
      </c>
      <c r="ADT1" t="s">
        <v>1675</v>
      </c>
      <c r="ADU1" t="s">
        <v>1676</v>
      </c>
      <c r="ADV1" t="s">
        <v>1677</v>
      </c>
      <c r="ADW1" t="s">
        <v>1678</v>
      </c>
      <c r="ADX1" t="s">
        <v>1679</v>
      </c>
      <c r="ADY1" t="s">
        <v>1680</v>
      </c>
      <c r="ADZ1" t="s">
        <v>1681</v>
      </c>
      <c r="AEA1" t="s">
        <v>1682</v>
      </c>
      <c r="AEB1" t="s">
        <v>1683</v>
      </c>
      <c r="AEC1" t="s">
        <v>1684</v>
      </c>
      <c r="AED1" t="s">
        <v>1685</v>
      </c>
      <c r="AEE1" t="s">
        <v>1686</v>
      </c>
      <c r="AEF1" t="s">
        <v>1687</v>
      </c>
      <c r="AEG1" t="s">
        <v>1688</v>
      </c>
      <c r="AEH1" t="s">
        <v>1689</v>
      </c>
      <c r="AEI1" t="s">
        <v>1690</v>
      </c>
      <c r="AEJ1" t="s">
        <v>1691</v>
      </c>
      <c r="AEK1" t="s">
        <v>1692</v>
      </c>
      <c r="AEL1" t="s">
        <v>1693</v>
      </c>
      <c r="AEM1" t="s">
        <v>1694</v>
      </c>
      <c r="AEN1" t="s">
        <v>1695</v>
      </c>
      <c r="AEO1" t="s">
        <v>1696</v>
      </c>
      <c r="AEP1" t="s">
        <v>1697</v>
      </c>
      <c r="AEQ1" t="s">
        <v>1698</v>
      </c>
      <c r="AER1" t="s">
        <v>1699</v>
      </c>
      <c r="AES1" t="s">
        <v>1700</v>
      </c>
      <c r="AET1" t="s">
        <v>1701</v>
      </c>
      <c r="AEU1" t="s">
        <v>1702</v>
      </c>
      <c r="AEV1" t="s">
        <v>1703</v>
      </c>
      <c r="AEW1" t="s">
        <v>1704</v>
      </c>
      <c r="AEX1" t="s">
        <v>1705</v>
      </c>
      <c r="AEY1" t="s">
        <v>1706</v>
      </c>
      <c r="AEZ1" t="s">
        <v>1707</v>
      </c>
      <c r="AFA1" t="s">
        <v>1708</v>
      </c>
      <c r="AFB1" t="s">
        <v>1709</v>
      </c>
      <c r="AFC1" t="s">
        <v>1710</v>
      </c>
      <c r="AFD1" t="s">
        <v>1711</v>
      </c>
      <c r="AFE1" t="s">
        <v>1712</v>
      </c>
      <c r="AFF1" t="s">
        <v>1713</v>
      </c>
      <c r="AFG1" t="s">
        <v>1714</v>
      </c>
      <c r="AFH1" t="s">
        <v>1715</v>
      </c>
      <c r="AFI1" t="s">
        <v>1716</v>
      </c>
      <c r="AFJ1" t="s">
        <v>1717</v>
      </c>
      <c r="AFK1" t="s">
        <v>1718</v>
      </c>
      <c r="AFL1" t="s">
        <v>1719</v>
      </c>
      <c r="AFM1" t="s">
        <v>1720</v>
      </c>
      <c r="AFN1" t="s">
        <v>1721</v>
      </c>
      <c r="AFO1" t="s">
        <v>1722</v>
      </c>
      <c r="AFP1" t="s">
        <v>1723</v>
      </c>
      <c r="AFQ1" t="s">
        <v>1724</v>
      </c>
      <c r="AFR1" t="s">
        <v>1725</v>
      </c>
      <c r="AFS1" t="s">
        <v>1726</v>
      </c>
      <c r="AFT1" t="s">
        <v>1727</v>
      </c>
      <c r="AFU1" t="s">
        <v>1728</v>
      </c>
      <c r="AFV1" t="s">
        <v>1729</v>
      </c>
      <c r="AFW1" t="s">
        <v>1730</v>
      </c>
      <c r="AFX1" t="s">
        <v>1731</v>
      </c>
      <c r="AFY1" t="s">
        <v>1732</v>
      </c>
      <c r="AFZ1" t="s">
        <v>1733</v>
      </c>
      <c r="AGA1" t="s">
        <v>1734</v>
      </c>
      <c r="AGB1" t="s">
        <v>1735</v>
      </c>
      <c r="AGC1" t="s">
        <v>1736</v>
      </c>
      <c r="AGD1" t="s">
        <v>1737</v>
      </c>
      <c r="AGE1" t="s">
        <v>1738</v>
      </c>
      <c r="AGF1" t="s">
        <v>1739</v>
      </c>
      <c r="AGG1" t="s">
        <v>1740</v>
      </c>
      <c r="AGH1" t="s">
        <v>1741</v>
      </c>
      <c r="AGI1" t="s">
        <v>1742</v>
      </c>
      <c r="AGJ1" t="s">
        <v>1743</v>
      </c>
      <c r="AGK1" t="s">
        <v>1744</v>
      </c>
      <c r="AGL1" t="s">
        <v>1745</v>
      </c>
      <c r="AGM1" t="s">
        <v>1746</v>
      </c>
      <c r="AGN1" t="s">
        <v>1747</v>
      </c>
      <c r="AGO1" t="s">
        <v>1748</v>
      </c>
      <c r="AGP1" t="s">
        <v>1749</v>
      </c>
      <c r="AGQ1" t="s">
        <v>1750</v>
      </c>
      <c r="AGR1" t="s">
        <v>1751</v>
      </c>
      <c r="AGS1" t="s">
        <v>1752</v>
      </c>
      <c r="AGT1" t="s">
        <v>1753</v>
      </c>
      <c r="AGU1" t="s">
        <v>1754</v>
      </c>
      <c r="AGV1" t="s">
        <v>1755</v>
      </c>
      <c r="AGW1" t="s">
        <v>1756</v>
      </c>
      <c r="AGX1" t="s">
        <v>1757</v>
      </c>
      <c r="AGY1" t="s">
        <v>1758</v>
      </c>
      <c r="AGZ1" t="s">
        <v>1759</v>
      </c>
      <c r="AHA1" t="s">
        <v>1760</v>
      </c>
      <c r="AHB1" t="s">
        <v>1761</v>
      </c>
      <c r="AHC1" t="s">
        <v>1762</v>
      </c>
      <c r="AHD1" t="s">
        <v>1763</v>
      </c>
      <c r="AHE1" t="s">
        <v>1764</v>
      </c>
      <c r="AHF1" t="s">
        <v>1765</v>
      </c>
      <c r="AHG1" t="s">
        <v>1766</v>
      </c>
      <c r="AHH1" t="s">
        <v>1767</v>
      </c>
      <c r="AHI1" t="s">
        <v>1768</v>
      </c>
      <c r="AHJ1" t="s">
        <v>1769</v>
      </c>
      <c r="AHK1" t="s">
        <v>1770</v>
      </c>
      <c r="AHL1" t="s">
        <v>1771</v>
      </c>
      <c r="AHM1" t="s">
        <v>1772</v>
      </c>
      <c r="AHN1" t="s">
        <v>1773</v>
      </c>
      <c r="AHO1" t="s">
        <v>1774</v>
      </c>
      <c r="AHP1" t="s">
        <v>1775</v>
      </c>
      <c r="AHQ1" t="s">
        <v>1776</v>
      </c>
      <c r="AHR1" t="s">
        <v>1777</v>
      </c>
      <c r="AHS1" t="s">
        <v>1778</v>
      </c>
      <c r="AHT1" t="s">
        <v>1779</v>
      </c>
      <c r="AHU1" t="s">
        <v>1780</v>
      </c>
      <c r="AHV1" t="s">
        <v>1781</v>
      </c>
      <c r="AHW1" t="s">
        <v>1782</v>
      </c>
      <c r="AHX1" t="s">
        <v>1783</v>
      </c>
      <c r="AHY1" t="s">
        <v>1784</v>
      </c>
      <c r="AHZ1" t="s">
        <v>1785</v>
      </c>
      <c r="AIA1" t="s">
        <v>1786</v>
      </c>
      <c r="AIB1" t="s">
        <v>1787</v>
      </c>
      <c r="AIC1" t="s">
        <v>1788</v>
      </c>
      <c r="AID1" t="s">
        <v>1789</v>
      </c>
      <c r="AIE1" t="s">
        <v>1790</v>
      </c>
      <c r="AIF1" t="s">
        <v>1791</v>
      </c>
      <c r="AIG1" t="s">
        <v>1792</v>
      </c>
      <c r="AIH1" t="s">
        <v>1793</v>
      </c>
      <c r="AII1" t="s">
        <v>1794</v>
      </c>
      <c r="AIJ1" t="s">
        <v>1795</v>
      </c>
      <c r="AIK1" t="s">
        <v>1796</v>
      </c>
      <c r="AIL1" t="s">
        <v>1797</v>
      </c>
      <c r="AIM1" t="s">
        <v>1798</v>
      </c>
      <c r="AIN1" t="s">
        <v>1799</v>
      </c>
      <c r="AIO1" t="s">
        <v>1800</v>
      </c>
      <c r="AIP1" t="s">
        <v>1801</v>
      </c>
      <c r="AIQ1" t="s">
        <v>1802</v>
      </c>
      <c r="AIR1" t="s">
        <v>1803</v>
      </c>
      <c r="AIS1" t="s">
        <v>1804</v>
      </c>
      <c r="AIT1" t="s">
        <v>1805</v>
      </c>
      <c r="AIU1" t="s">
        <v>1806</v>
      </c>
      <c r="AIV1" t="s">
        <v>1807</v>
      </c>
      <c r="AIW1" t="s">
        <v>1808</v>
      </c>
      <c r="AIX1" t="s">
        <v>1809</v>
      </c>
      <c r="AIY1" t="s">
        <v>1810</v>
      </c>
      <c r="AIZ1" t="s">
        <v>1811</v>
      </c>
      <c r="AJA1" t="s">
        <v>1812</v>
      </c>
      <c r="AJB1" t="s">
        <v>1813</v>
      </c>
      <c r="AJC1" t="s">
        <v>1814</v>
      </c>
      <c r="AJD1" t="s">
        <v>1815</v>
      </c>
      <c r="AJE1" t="s">
        <v>1816</v>
      </c>
      <c r="AJF1" t="s">
        <v>1817</v>
      </c>
      <c r="AJG1" t="s">
        <v>1818</v>
      </c>
      <c r="AJH1" t="s">
        <v>1819</v>
      </c>
      <c r="AJI1" t="s">
        <v>1820</v>
      </c>
      <c r="AJJ1" t="s">
        <v>1821</v>
      </c>
      <c r="AJK1" t="s">
        <v>1822</v>
      </c>
      <c r="AJL1" t="s">
        <v>1823</v>
      </c>
      <c r="AJM1" t="s">
        <v>1824</v>
      </c>
      <c r="AJN1" t="s">
        <v>1825</v>
      </c>
      <c r="AJO1" t="s">
        <v>1826</v>
      </c>
      <c r="AJP1" t="s">
        <v>1827</v>
      </c>
      <c r="AJQ1" t="s">
        <v>1828</v>
      </c>
      <c r="AJR1" t="s">
        <v>1829</v>
      </c>
      <c r="AJS1" t="s">
        <v>1830</v>
      </c>
      <c r="AJT1" t="s">
        <v>1831</v>
      </c>
      <c r="AJU1" t="s">
        <v>1832</v>
      </c>
      <c r="AJV1" t="s">
        <v>1833</v>
      </c>
      <c r="AJW1" t="s">
        <v>1834</v>
      </c>
      <c r="AJX1" t="s">
        <v>1835</v>
      </c>
      <c r="AJY1" t="s">
        <v>1836</v>
      </c>
      <c r="AJZ1" t="s">
        <v>1837</v>
      </c>
      <c r="AKA1" t="s">
        <v>1838</v>
      </c>
      <c r="AKB1" t="s">
        <v>1839</v>
      </c>
      <c r="AKC1" t="s">
        <v>1840</v>
      </c>
      <c r="AKD1" t="s">
        <v>1841</v>
      </c>
      <c r="AKE1" t="s">
        <v>1842</v>
      </c>
      <c r="AKF1" t="s">
        <v>1843</v>
      </c>
      <c r="AKG1" t="s">
        <v>1844</v>
      </c>
      <c r="AKH1" t="s">
        <v>1845</v>
      </c>
      <c r="AKI1" t="s">
        <v>1846</v>
      </c>
      <c r="AKJ1" t="s">
        <v>1847</v>
      </c>
      <c r="AKK1" t="s">
        <v>1848</v>
      </c>
      <c r="AKL1" t="s">
        <v>1849</v>
      </c>
      <c r="AKM1" t="s">
        <v>1850</v>
      </c>
      <c r="AKN1" t="s">
        <v>1851</v>
      </c>
      <c r="AKO1" t="s">
        <v>1852</v>
      </c>
      <c r="AKP1" t="s">
        <v>1853</v>
      </c>
      <c r="AKQ1" t="s">
        <v>1854</v>
      </c>
    </row>
    <row r="2" spans="1:979">
      <c r="A2" s="61">
        <v>45657</v>
      </c>
      <c r="B2" s="18">
        <v>134001616</v>
      </c>
      <c r="C2" s="18">
        <v>27410287</v>
      </c>
      <c r="D2" s="18">
        <v>7996055</v>
      </c>
      <c r="E2" s="18">
        <v>24003487</v>
      </c>
      <c r="F2" s="18">
        <v>0</v>
      </c>
      <c r="G2" s="18">
        <v>24003488</v>
      </c>
      <c r="H2" s="18">
        <v>356464</v>
      </c>
      <c r="I2" s="18">
        <v>238931</v>
      </c>
      <c r="J2" s="18">
        <v>3838609</v>
      </c>
      <c r="K2" s="18">
        <v>3991379</v>
      </c>
      <c r="L2" s="18">
        <v>523453</v>
      </c>
      <c r="M2" s="18">
        <v>3905728</v>
      </c>
      <c r="N2" s="18">
        <v>6830548</v>
      </c>
      <c r="O2" s="18">
        <v>5073875</v>
      </c>
      <c r="P2" s="18">
        <v>23929062</v>
      </c>
      <c r="Q2" s="18">
        <v>254947</v>
      </c>
      <c r="R2" s="18">
        <v>24010555</v>
      </c>
      <c r="S2" s="18">
        <v>106591328</v>
      </c>
      <c r="T2" s="18">
        <v>7068</v>
      </c>
      <c r="U2" s="18">
        <v>29077363</v>
      </c>
      <c r="V2" s="18">
        <v>8576239</v>
      </c>
      <c r="W2" s="18">
        <v>149500</v>
      </c>
      <c r="X2" s="18">
        <v>1230825</v>
      </c>
      <c r="Y2" s="18">
        <v>0</v>
      </c>
      <c r="Z2" s="18">
        <v>1380325</v>
      </c>
      <c r="AA2" s="18">
        <v>575917</v>
      </c>
      <c r="AB2" s="18">
        <v>0</v>
      </c>
      <c r="AC2" s="18">
        <v>63554082</v>
      </c>
      <c r="AD2" s="18">
        <v>5285769</v>
      </c>
      <c r="AE2" s="18">
        <v>84795028</v>
      </c>
      <c r="AF2" s="18">
        <v>31782082</v>
      </c>
      <c r="AG2" s="18">
        <v>191301881</v>
      </c>
      <c r="AH2" s="18">
        <v>353617</v>
      </c>
      <c r="AI2" s="18">
        <v>1024366479</v>
      </c>
      <c r="AJ2" s="18">
        <v>4556499721</v>
      </c>
      <c r="AK2" s="18">
        <v>71555</v>
      </c>
      <c r="AL2" s="18">
        <v>459614</v>
      </c>
      <c r="AM2" s="18">
        <v>3131182549</v>
      </c>
      <c r="AN2" s="18">
        <v>15477813</v>
      </c>
      <c r="AO2" s="18">
        <v>292069</v>
      </c>
      <c r="AP2" s="18">
        <v>86217</v>
      </c>
      <c r="AQ2" s="18">
        <v>0</v>
      </c>
      <c r="AR2" s="18">
        <v>0</v>
      </c>
      <c r="AS2" s="18">
        <v>0</v>
      </c>
      <c r="AT2" s="18">
        <v>269466648</v>
      </c>
      <c r="AU2" s="18">
        <v>15716676</v>
      </c>
      <c r="AV2" s="18">
        <v>54778031</v>
      </c>
      <c r="AW2" s="18">
        <v>86217</v>
      </c>
      <c r="AX2" s="18">
        <v>101842</v>
      </c>
      <c r="AY2" s="18">
        <v>99654950</v>
      </c>
      <c r="AZ2" s="18">
        <v>94501996</v>
      </c>
      <c r="BA2" s="18">
        <v>0</v>
      </c>
      <c r="BB2" s="18">
        <v>164176166</v>
      </c>
      <c r="BC2" s="18">
        <v>14896139</v>
      </c>
      <c r="BD2" s="18">
        <v>0</v>
      </c>
      <c r="BE2" s="18">
        <v>5447474</v>
      </c>
      <c r="BF2" s="18">
        <v>773856</v>
      </c>
      <c r="BG2" s="18">
        <v>0</v>
      </c>
      <c r="BH2" s="18">
        <v>0</v>
      </c>
      <c r="BI2" s="18">
        <v>958359458</v>
      </c>
      <c r="BJ2" s="18">
        <v>0</v>
      </c>
      <c r="BK2" s="18">
        <v>17431</v>
      </c>
      <c r="BL2" s="18">
        <v>4270822014</v>
      </c>
      <c r="BM2" s="18">
        <v>68951645</v>
      </c>
      <c r="BN2" s="18">
        <v>3197070633</v>
      </c>
      <c r="BO2" s="18">
        <v>44702193</v>
      </c>
      <c r="BP2" s="18">
        <v>946798</v>
      </c>
      <c r="BQ2" s="18">
        <v>4090</v>
      </c>
      <c r="BR2" s="18">
        <v>14204</v>
      </c>
      <c r="BS2" s="18">
        <v>0</v>
      </c>
      <c r="BT2" s="18">
        <v>494383</v>
      </c>
      <c r="BU2" s="18">
        <v>389710</v>
      </c>
      <c r="BV2" s="18">
        <v>86379</v>
      </c>
      <c r="BW2" s="18">
        <v>4556499721</v>
      </c>
      <c r="BX2" s="18">
        <v>5171307</v>
      </c>
      <c r="BY2" s="18">
        <v>226623</v>
      </c>
      <c r="BZ2" s="18">
        <v>223011</v>
      </c>
      <c r="CA2" s="18">
        <v>0</v>
      </c>
      <c r="CB2" s="18">
        <v>13487747</v>
      </c>
      <c r="CC2" s="18">
        <v>0</v>
      </c>
      <c r="CD2" s="18">
        <v>0</v>
      </c>
      <c r="CE2" s="18">
        <v>0</v>
      </c>
      <c r="CF2" s="18">
        <v>150878624</v>
      </c>
      <c r="CG2" s="18">
        <v>0</v>
      </c>
      <c r="CH2" s="18">
        <v>46976</v>
      </c>
      <c r="CI2" s="18">
        <v>164176167</v>
      </c>
      <c r="CJ2" s="18">
        <v>237180</v>
      </c>
      <c r="CK2" s="18">
        <v>0</v>
      </c>
      <c r="CL2" s="18">
        <v>0</v>
      </c>
      <c r="CM2" s="18">
        <v>86217</v>
      </c>
      <c r="CN2" s="18">
        <v>0</v>
      </c>
      <c r="CO2" s="18">
        <v>0</v>
      </c>
      <c r="CP2" s="18">
        <v>0</v>
      </c>
      <c r="CQ2" s="18">
        <v>0</v>
      </c>
      <c r="CR2" s="18">
        <v>86217</v>
      </c>
      <c r="CS2" s="18">
        <v>0</v>
      </c>
      <c r="CT2" s="18">
        <v>46122</v>
      </c>
      <c r="CU2" s="18">
        <v>24003487</v>
      </c>
      <c r="CV2" s="18">
        <v>17357766</v>
      </c>
      <c r="CW2" s="18">
        <v>0</v>
      </c>
      <c r="CX2" s="18">
        <v>436754</v>
      </c>
      <c r="CY2" s="18">
        <v>6208967</v>
      </c>
      <c r="CZ2" s="18">
        <v>0</v>
      </c>
      <c r="DA2" s="18">
        <v>0</v>
      </c>
      <c r="DB2" s="18">
        <v>0</v>
      </c>
      <c r="DC2" s="18">
        <v>0</v>
      </c>
      <c r="DD2" s="18">
        <v>0</v>
      </c>
      <c r="DE2" s="18">
        <v>101842</v>
      </c>
      <c r="DF2" s="18">
        <v>0</v>
      </c>
      <c r="DG2" s="18">
        <v>101842</v>
      </c>
      <c r="DH2" s="18">
        <v>0</v>
      </c>
      <c r="DI2" s="18">
        <v>0</v>
      </c>
      <c r="DJ2" s="18">
        <v>0</v>
      </c>
      <c r="DK2" s="18">
        <v>0</v>
      </c>
      <c r="DL2" s="18">
        <v>99654950</v>
      </c>
      <c r="DM2" s="18">
        <v>98831769</v>
      </c>
      <c r="DN2" s="18">
        <v>0</v>
      </c>
      <c r="DO2" s="18">
        <v>136652</v>
      </c>
      <c r="DP2" s="18">
        <v>8749083</v>
      </c>
      <c r="DQ2" s="18">
        <v>2316447</v>
      </c>
      <c r="DR2" s="18">
        <v>11752059</v>
      </c>
      <c r="DS2" s="18">
        <v>269466650</v>
      </c>
      <c r="DT2" s="18">
        <v>0</v>
      </c>
      <c r="DU2" s="18">
        <v>0</v>
      </c>
      <c r="DV2" s="18">
        <v>0</v>
      </c>
      <c r="DW2" s="18">
        <v>0</v>
      </c>
      <c r="DX2" s="18">
        <v>5447474</v>
      </c>
      <c r="DY2" s="18">
        <v>5447474</v>
      </c>
      <c r="DZ2" s="1" t="s">
        <v>1855</v>
      </c>
      <c r="EA2" s="18">
        <v>0</v>
      </c>
      <c r="EB2" s="18">
        <v>1.88</v>
      </c>
      <c r="EC2" s="18">
        <v>0</v>
      </c>
      <c r="ED2" s="18">
        <v>0</v>
      </c>
      <c r="EE2" s="18">
        <v>0</v>
      </c>
      <c r="EF2" s="18">
        <v>0</v>
      </c>
      <c r="EG2" s="18">
        <v>0</v>
      </c>
      <c r="EH2" s="18">
        <v>0</v>
      </c>
      <c r="EI2" s="18">
        <v>269466648</v>
      </c>
      <c r="EJ2" s="18">
        <v>48.54</v>
      </c>
      <c r="EK2" s="18">
        <v>61.69</v>
      </c>
      <c r="EL2" s="18">
        <v>0</v>
      </c>
      <c r="EM2" s="1" t="s">
        <v>1855</v>
      </c>
      <c r="EN2" s="18">
        <v>262406288</v>
      </c>
      <c r="EO2" s="18">
        <v>0</v>
      </c>
      <c r="EP2" s="18">
        <v>28.76</v>
      </c>
      <c r="EQ2" s="18">
        <v>275155036</v>
      </c>
      <c r="ER2" s="18">
        <v>166595289</v>
      </c>
      <c r="ES2" s="18">
        <v>0</v>
      </c>
      <c r="ET2" s="18">
        <v>143.99</v>
      </c>
      <c r="EU2" s="18">
        <v>0</v>
      </c>
      <c r="EV2" s="18">
        <v>0</v>
      </c>
      <c r="EW2" s="18">
        <v>0</v>
      </c>
      <c r="EX2" s="18">
        <v>9000724</v>
      </c>
      <c r="EY2" s="18">
        <v>1210790297</v>
      </c>
      <c r="EZ2" s="18">
        <v>0</v>
      </c>
      <c r="FA2" s="18">
        <v>150.62</v>
      </c>
      <c r="FB2" s="18">
        <v>0</v>
      </c>
      <c r="FC2" s="18">
        <v>0</v>
      </c>
      <c r="FD2" s="18">
        <v>3157716988</v>
      </c>
      <c r="FE2" s="18">
        <v>81.400000000000006</v>
      </c>
      <c r="FF2" s="18">
        <v>3141934031</v>
      </c>
      <c r="FG2" s="18">
        <v>0</v>
      </c>
      <c r="FH2" s="18">
        <v>620959</v>
      </c>
      <c r="FI2" s="18">
        <v>3.45</v>
      </c>
      <c r="FJ2" s="18">
        <v>0</v>
      </c>
      <c r="FK2" s="18">
        <v>0.02</v>
      </c>
      <c r="FL2" s="18">
        <v>9.68</v>
      </c>
      <c r="FM2" s="1" t="s">
        <v>1855</v>
      </c>
      <c r="FN2" s="18">
        <v>150601926</v>
      </c>
      <c r="FO2" s="18">
        <v>46122</v>
      </c>
      <c r="FP2" s="18">
        <v>8.09</v>
      </c>
      <c r="FQ2" s="1" t="s">
        <v>1856</v>
      </c>
      <c r="FR2" s="18">
        <v>345</v>
      </c>
      <c r="FS2" s="18">
        <v>0</v>
      </c>
      <c r="FT2" s="18">
        <v>7155</v>
      </c>
      <c r="FU2" s="18">
        <v>0</v>
      </c>
      <c r="FV2" s="18">
        <v>6810</v>
      </c>
      <c r="FW2" s="18">
        <v>64433203</v>
      </c>
      <c r="FX2" s="18">
        <v>63741393</v>
      </c>
      <c r="FY2" s="18">
        <v>0</v>
      </c>
      <c r="FZ2" s="18">
        <v>691810</v>
      </c>
      <c r="GA2" s="18">
        <v>598289</v>
      </c>
      <c r="GB2" s="18">
        <v>0</v>
      </c>
      <c r="GC2" s="18">
        <v>0</v>
      </c>
      <c r="GD2" s="18">
        <v>0</v>
      </c>
      <c r="GE2" s="18">
        <v>598289</v>
      </c>
      <c r="GF2" s="18">
        <v>10156451</v>
      </c>
      <c r="GG2" s="18">
        <v>4031134</v>
      </c>
      <c r="GH2" s="18">
        <v>2761545</v>
      </c>
      <c r="GI2" s="18">
        <v>2037428</v>
      </c>
      <c r="GJ2" s="18">
        <v>3363772</v>
      </c>
      <c r="GK2" s="18">
        <v>3140566291</v>
      </c>
      <c r="GL2" s="18">
        <v>3006369531</v>
      </c>
      <c r="GM2" s="18">
        <v>104081497</v>
      </c>
      <c r="GN2" s="18">
        <v>54352628</v>
      </c>
      <c r="GO2" s="18">
        <v>30115261</v>
      </c>
      <c r="GP2" s="18">
        <v>5871</v>
      </c>
      <c r="GQ2" s="18">
        <v>0</v>
      </c>
      <c r="GR2" s="18">
        <v>0</v>
      </c>
      <c r="GS2" s="18">
        <v>0</v>
      </c>
      <c r="GT2" s="18">
        <v>5871</v>
      </c>
      <c r="GU2" s="18">
        <v>300107</v>
      </c>
      <c r="GV2" s="18">
        <v>102088</v>
      </c>
      <c r="GW2" s="18">
        <v>42985</v>
      </c>
      <c r="GX2" s="18">
        <v>38161</v>
      </c>
      <c r="GY2" s="18">
        <v>155034</v>
      </c>
      <c r="GZ2" s="18">
        <v>94698664</v>
      </c>
      <c r="HA2" s="18">
        <v>92379995</v>
      </c>
      <c r="HB2" s="18">
        <v>1452039</v>
      </c>
      <c r="HC2" s="18">
        <v>987894</v>
      </c>
      <c r="HD2" s="18">
        <v>866630</v>
      </c>
      <c r="HE2" s="18">
        <v>393</v>
      </c>
      <c r="HF2" s="18">
        <v>0</v>
      </c>
      <c r="HG2" s="18">
        <v>0</v>
      </c>
      <c r="HH2" s="18">
        <v>0</v>
      </c>
      <c r="HI2" s="18">
        <v>393</v>
      </c>
      <c r="HJ2" s="18">
        <v>50973</v>
      </c>
      <c r="HK2" s="18">
        <v>17508</v>
      </c>
      <c r="HL2" s="18">
        <v>12508</v>
      </c>
      <c r="HM2" s="18">
        <v>6157</v>
      </c>
      <c r="HN2" s="18">
        <v>20957</v>
      </c>
      <c r="HO2" s="18">
        <v>26906436</v>
      </c>
      <c r="HP2" s="18">
        <v>25479810</v>
      </c>
      <c r="HQ2" s="18">
        <v>1196137</v>
      </c>
      <c r="HR2" s="18">
        <v>244182</v>
      </c>
      <c r="HS2" s="18">
        <v>230489</v>
      </c>
      <c r="HT2" s="18">
        <v>79377</v>
      </c>
      <c r="HU2" s="18">
        <v>0</v>
      </c>
      <c r="HV2" s="18">
        <v>0</v>
      </c>
      <c r="HW2" s="18">
        <v>0</v>
      </c>
      <c r="HX2" s="18">
        <v>79377</v>
      </c>
      <c r="HY2" s="18">
        <v>1888324</v>
      </c>
      <c r="HZ2" s="18">
        <v>545765</v>
      </c>
      <c r="IA2" s="18">
        <v>453336</v>
      </c>
      <c r="IB2" s="18">
        <v>294389</v>
      </c>
      <c r="IC2" s="18">
        <v>889222</v>
      </c>
      <c r="ID2" s="18">
        <v>327975250</v>
      </c>
      <c r="IE2" s="18">
        <v>307759871</v>
      </c>
      <c r="IF2" s="18">
        <v>14201486</v>
      </c>
      <c r="IG2" s="18">
        <v>7211626</v>
      </c>
      <c r="IH2" s="18">
        <v>6013893</v>
      </c>
      <c r="II2" s="18">
        <v>1813</v>
      </c>
      <c r="IJ2" s="18">
        <v>0</v>
      </c>
      <c r="IK2" s="18">
        <v>0</v>
      </c>
      <c r="IL2" s="18">
        <v>0</v>
      </c>
      <c r="IM2" s="18">
        <v>1813</v>
      </c>
      <c r="IN2" s="18">
        <v>170128</v>
      </c>
      <c r="IO2" s="18">
        <v>59200</v>
      </c>
      <c r="IP2" s="18">
        <v>57199</v>
      </c>
      <c r="IQ2" s="18">
        <v>39209</v>
      </c>
      <c r="IR2" s="18">
        <v>53729</v>
      </c>
      <c r="IS2" s="18">
        <v>93837346</v>
      </c>
      <c r="IT2" s="18">
        <v>90313442</v>
      </c>
      <c r="IU2" s="18">
        <v>2732297</v>
      </c>
      <c r="IV2" s="18">
        <v>1319467</v>
      </c>
      <c r="IW2" s="18">
        <v>791606</v>
      </c>
      <c r="IX2" s="18">
        <v>250975</v>
      </c>
      <c r="IY2" s="18">
        <v>0</v>
      </c>
      <c r="IZ2" s="18">
        <v>0</v>
      </c>
      <c r="JA2" s="18">
        <v>0</v>
      </c>
      <c r="JB2" s="18">
        <v>250975</v>
      </c>
      <c r="JC2" s="18">
        <v>1692089</v>
      </c>
      <c r="JD2" s="18">
        <v>649510</v>
      </c>
      <c r="JE2" s="18">
        <v>421158</v>
      </c>
      <c r="JF2" s="18">
        <v>283784</v>
      </c>
      <c r="JG2" s="18">
        <v>621421</v>
      </c>
      <c r="JH2" s="18">
        <v>338047802</v>
      </c>
      <c r="JI2" s="18">
        <v>319110892</v>
      </c>
      <c r="JJ2" s="18">
        <v>14417526</v>
      </c>
      <c r="JK2" s="18">
        <v>6779534</v>
      </c>
      <c r="JL2" s="18">
        <v>4519380</v>
      </c>
      <c r="JM2" s="18">
        <v>121001</v>
      </c>
      <c r="JN2" s="18">
        <v>0</v>
      </c>
      <c r="JO2" s="18">
        <v>0</v>
      </c>
      <c r="JP2" s="18">
        <v>0</v>
      </c>
      <c r="JQ2" s="18">
        <v>121001</v>
      </c>
      <c r="JR2" s="18">
        <v>3827767</v>
      </c>
      <c r="JS2" s="18">
        <v>1290092</v>
      </c>
      <c r="JT2" s="18">
        <v>1007412</v>
      </c>
      <c r="JU2" s="18">
        <v>693314</v>
      </c>
      <c r="JV2" s="18">
        <v>1530263</v>
      </c>
      <c r="JW2" s="18">
        <v>1096421692</v>
      </c>
      <c r="JX2" s="18">
        <v>1048751137</v>
      </c>
      <c r="JY2" s="18">
        <v>35090818</v>
      </c>
      <c r="JZ2" s="18">
        <v>18446395</v>
      </c>
      <c r="KA2" s="18">
        <v>12579737</v>
      </c>
      <c r="KB2" s="18">
        <v>27584</v>
      </c>
      <c r="KC2" s="18">
        <v>0</v>
      </c>
      <c r="KD2" s="18">
        <v>0</v>
      </c>
      <c r="KE2" s="18">
        <v>0</v>
      </c>
      <c r="KF2" s="18">
        <v>27584</v>
      </c>
      <c r="KG2" s="18">
        <v>486579</v>
      </c>
      <c r="KH2" s="18">
        <v>136777</v>
      </c>
      <c r="KI2" s="18">
        <v>157227</v>
      </c>
      <c r="KJ2" s="18">
        <v>126945</v>
      </c>
      <c r="KK2" s="18">
        <v>192575</v>
      </c>
      <c r="KL2" s="18">
        <v>89771046</v>
      </c>
      <c r="KM2" s="18">
        <v>83940282</v>
      </c>
      <c r="KN2" s="18">
        <v>4222739</v>
      </c>
      <c r="KO2" s="18">
        <v>2394111</v>
      </c>
      <c r="KP2" s="18">
        <v>1608023</v>
      </c>
      <c r="KQ2" s="18">
        <v>871</v>
      </c>
      <c r="KR2" s="18">
        <v>0</v>
      </c>
      <c r="KS2" s="18">
        <v>0</v>
      </c>
      <c r="KT2" s="18">
        <v>0</v>
      </c>
      <c r="KU2" s="18">
        <v>871</v>
      </c>
      <c r="KV2" s="18">
        <v>7367</v>
      </c>
      <c r="KW2" s="18">
        <v>178</v>
      </c>
      <c r="KX2" s="18">
        <v>1851</v>
      </c>
      <c r="KY2" s="18">
        <v>1333</v>
      </c>
      <c r="KZ2" s="18">
        <v>5339</v>
      </c>
      <c r="LA2" s="18">
        <v>28246236</v>
      </c>
      <c r="LB2" s="18">
        <v>26537065</v>
      </c>
      <c r="LC2" s="18">
        <v>1201532</v>
      </c>
      <c r="LD2" s="18">
        <v>1009848</v>
      </c>
      <c r="LE2" s="18">
        <v>507638</v>
      </c>
      <c r="LF2" s="18">
        <v>598289</v>
      </c>
      <c r="LG2" s="18">
        <v>0</v>
      </c>
      <c r="LH2" s="18">
        <v>0</v>
      </c>
      <c r="LI2" s="18">
        <v>0</v>
      </c>
      <c r="LJ2" s="18">
        <v>598289</v>
      </c>
      <c r="LK2" s="18">
        <v>10156451</v>
      </c>
      <c r="LL2" s="18">
        <v>4031134</v>
      </c>
      <c r="LM2" s="18">
        <v>2761545</v>
      </c>
      <c r="LN2" s="18">
        <v>2037429</v>
      </c>
      <c r="LO2" s="18">
        <v>3363772</v>
      </c>
      <c r="LP2" s="18">
        <v>3140566291</v>
      </c>
      <c r="LQ2" s="18">
        <v>3006369531</v>
      </c>
      <c r="LR2" s="18">
        <v>104081498</v>
      </c>
      <c r="LS2" s="18">
        <v>54352628</v>
      </c>
      <c r="LT2" s="18">
        <v>30115260</v>
      </c>
      <c r="LU2" s="18">
        <v>17429</v>
      </c>
      <c r="LV2" s="18">
        <v>0</v>
      </c>
      <c r="LW2" s="18">
        <v>0</v>
      </c>
      <c r="LX2" s="18">
        <v>0</v>
      </c>
      <c r="LY2" s="18">
        <v>17429</v>
      </c>
      <c r="LZ2" s="18">
        <v>768692</v>
      </c>
      <c r="MA2" s="18">
        <v>294451</v>
      </c>
      <c r="MB2" s="18">
        <v>237859</v>
      </c>
      <c r="MC2" s="18">
        <v>170987</v>
      </c>
      <c r="MD2" s="18">
        <v>236383</v>
      </c>
      <c r="ME2" s="18">
        <v>247600877</v>
      </c>
      <c r="MF2" s="18">
        <v>236543217</v>
      </c>
      <c r="MG2" s="18">
        <v>8458398</v>
      </c>
      <c r="MH2" s="18">
        <v>4502551</v>
      </c>
      <c r="MI2" s="18">
        <v>2599263</v>
      </c>
      <c r="MJ2" s="18">
        <v>10770</v>
      </c>
      <c r="MK2" s="18">
        <v>0</v>
      </c>
      <c r="ML2" s="18">
        <v>0</v>
      </c>
      <c r="MM2" s="18">
        <v>0</v>
      </c>
      <c r="MN2" s="18">
        <v>10770</v>
      </c>
      <c r="MO2" s="18">
        <v>29291</v>
      </c>
      <c r="MP2" s="18">
        <v>11119</v>
      </c>
      <c r="MQ2" s="18">
        <v>10428</v>
      </c>
      <c r="MR2" s="18">
        <v>7845</v>
      </c>
      <c r="MS2" s="18">
        <v>7744</v>
      </c>
      <c r="MT2" s="18">
        <v>223000743</v>
      </c>
      <c r="MU2" s="18">
        <v>221448661</v>
      </c>
      <c r="MV2" s="18">
        <v>1407113</v>
      </c>
      <c r="MW2" s="18">
        <v>1080412</v>
      </c>
      <c r="MX2" s="18">
        <v>144969</v>
      </c>
      <c r="MY2" s="18">
        <v>15142</v>
      </c>
      <c r="MZ2" s="18">
        <v>0</v>
      </c>
      <c r="NA2" s="18">
        <v>0</v>
      </c>
      <c r="NB2" s="18">
        <v>0</v>
      </c>
      <c r="NC2" s="18">
        <v>15142</v>
      </c>
      <c r="ND2" s="18">
        <v>522475</v>
      </c>
      <c r="NE2" s="18">
        <v>206234</v>
      </c>
      <c r="NF2" s="18">
        <v>132588</v>
      </c>
      <c r="NG2" s="18">
        <v>99411</v>
      </c>
      <c r="NH2" s="18">
        <v>183652</v>
      </c>
      <c r="NI2" s="18">
        <v>313107453</v>
      </c>
      <c r="NJ2" s="18">
        <v>305582886</v>
      </c>
      <c r="NK2" s="18">
        <v>5856018</v>
      </c>
      <c r="NL2" s="18">
        <v>3250008</v>
      </c>
      <c r="NM2" s="18">
        <v>1668548</v>
      </c>
      <c r="NN2" s="18">
        <v>6942</v>
      </c>
      <c r="NO2" s="18">
        <v>0</v>
      </c>
      <c r="NP2" s="18">
        <v>0</v>
      </c>
      <c r="NQ2" s="18">
        <v>0</v>
      </c>
      <c r="NR2" s="18">
        <v>6942</v>
      </c>
      <c r="NS2" s="18">
        <v>91181</v>
      </c>
      <c r="NT2" s="18">
        <v>43743</v>
      </c>
      <c r="NU2" s="18">
        <v>21182</v>
      </c>
      <c r="NV2" s="18">
        <v>16215</v>
      </c>
      <c r="NW2" s="18">
        <v>26256</v>
      </c>
      <c r="NX2" s="18">
        <v>74965035</v>
      </c>
      <c r="NY2" s="18">
        <v>73129984</v>
      </c>
      <c r="NZ2" s="18">
        <v>1594769</v>
      </c>
      <c r="OA2" s="18">
        <v>1186746</v>
      </c>
      <c r="OB2" s="18">
        <v>240283</v>
      </c>
      <c r="OC2" s="18">
        <v>261078</v>
      </c>
      <c r="OD2" s="18">
        <v>0</v>
      </c>
      <c r="OE2" s="18">
        <v>0</v>
      </c>
      <c r="OF2" s="18">
        <v>0</v>
      </c>
      <c r="OG2" s="18">
        <v>261078</v>
      </c>
      <c r="OH2" s="18">
        <v>3112168</v>
      </c>
      <c r="OI2" s="18">
        <v>1619129</v>
      </c>
      <c r="OJ2" s="18">
        <v>611565</v>
      </c>
      <c r="OK2" s="18">
        <v>476056</v>
      </c>
      <c r="OL2" s="18">
        <v>881475</v>
      </c>
      <c r="OM2" s="18">
        <v>861701990</v>
      </c>
      <c r="ON2" s="18">
        <v>819774887</v>
      </c>
      <c r="OO2" s="18">
        <v>33734865</v>
      </c>
      <c r="OP2" s="18">
        <v>16141758</v>
      </c>
      <c r="OQ2" s="18">
        <v>8192238</v>
      </c>
      <c r="OR2" s="18">
        <v>59792</v>
      </c>
      <c r="OS2" s="18">
        <v>0</v>
      </c>
      <c r="OT2" s="18">
        <v>0</v>
      </c>
      <c r="OU2" s="18">
        <v>0</v>
      </c>
      <c r="OV2" s="18">
        <v>59792</v>
      </c>
      <c r="OW2" s="18">
        <v>1055749</v>
      </c>
      <c r="OX2" s="18">
        <v>279907</v>
      </c>
      <c r="OY2" s="18">
        <v>210593</v>
      </c>
      <c r="OZ2" s="18">
        <v>119889</v>
      </c>
      <c r="PA2" s="18">
        <v>565248</v>
      </c>
      <c r="PB2" s="18">
        <v>104151686</v>
      </c>
      <c r="PC2" s="18">
        <v>95216468</v>
      </c>
      <c r="PD2" s="18">
        <v>5645490</v>
      </c>
      <c r="PE2" s="18">
        <v>2961169</v>
      </c>
      <c r="PF2" s="18">
        <v>3289727</v>
      </c>
      <c r="PG2" s="18">
        <v>37440</v>
      </c>
      <c r="PH2" s="18">
        <v>0</v>
      </c>
      <c r="PI2" s="18">
        <v>0</v>
      </c>
      <c r="PJ2" s="18">
        <v>0</v>
      </c>
      <c r="PK2" s="18">
        <v>37440</v>
      </c>
      <c r="PL2" s="18">
        <v>1971841</v>
      </c>
      <c r="PM2" s="18">
        <v>698478</v>
      </c>
      <c r="PN2" s="18">
        <v>600654</v>
      </c>
      <c r="PO2" s="18">
        <v>435510</v>
      </c>
      <c r="PP2" s="18">
        <v>672709</v>
      </c>
      <c r="PQ2" s="18">
        <v>766743499</v>
      </c>
      <c r="PR2" s="18">
        <v>737927617</v>
      </c>
      <c r="PS2" s="18">
        <v>22133395</v>
      </c>
      <c r="PT2" s="18">
        <v>12088308</v>
      </c>
      <c r="PU2" s="18">
        <v>6682487</v>
      </c>
      <c r="PV2" s="18">
        <v>23375</v>
      </c>
      <c r="PW2" s="18">
        <v>0</v>
      </c>
      <c r="PX2" s="18">
        <v>0</v>
      </c>
      <c r="PY2" s="18">
        <v>0</v>
      </c>
      <c r="PZ2" s="18">
        <v>23375</v>
      </c>
      <c r="QA2" s="18">
        <v>749203</v>
      </c>
      <c r="QB2" s="18">
        <v>294198</v>
      </c>
      <c r="QC2" s="18">
        <v>183657</v>
      </c>
      <c r="QD2" s="18">
        <v>131757</v>
      </c>
      <c r="QE2" s="18">
        <v>271348</v>
      </c>
      <c r="QF2" s="18">
        <v>198620072</v>
      </c>
      <c r="QG2" s="18">
        <v>190127241</v>
      </c>
      <c r="QH2" s="18">
        <v>6115795</v>
      </c>
      <c r="QI2" s="18">
        <v>3152737</v>
      </c>
      <c r="QJ2" s="18">
        <v>2377035</v>
      </c>
      <c r="QK2" s="18">
        <v>257133</v>
      </c>
      <c r="QL2" s="18">
        <v>0</v>
      </c>
      <c r="QM2" s="18">
        <v>0</v>
      </c>
      <c r="QN2" s="18">
        <v>0</v>
      </c>
      <c r="QO2" s="18">
        <v>257133</v>
      </c>
      <c r="QP2" s="18">
        <v>4386044</v>
      </c>
      <c r="QQ2" s="18">
        <v>1160074</v>
      </c>
      <c r="QR2" s="18">
        <v>1528825</v>
      </c>
      <c r="QS2" s="18">
        <v>1079380</v>
      </c>
      <c r="QT2" s="18">
        <v>1697145</v>
      </c>
      <c r="QU2" s="18">
        <v>1634226165</v>
      </c>
      <c r="QV2" s="18">
        <v>1569359991</v>
      </c>
      <c r="QW2" s="18">
        <v>48937647</v>
      </c>
      <c r="QX2" s="18">
        <v>24568162</v>
      </c>
      <c r="QY2" s="18">
        <v>15928527</v>
      </c>
      <c r="QZ2" s="18">
        <v>288662</v>
      </c>
      <c r="RA2" s="18">
        <v>0</v>
      </c>
      <c r="RB2" s="18">
        <v>0</v>
      </c>
      <c r="RC2" s="18">
        <v>0</v>
      </c>
      <c r="RD2" s="18">
        <v>288662</v>
      </c>
      <c r="RE2" s="18">
        <v>3598747</v>
      </c>
      <c r="RF2" s="18">
        <v>1755906</v>
      </c>
      <c r="RG2" s="18">
        <v>768792</v>
      </c>
      <c r="RH2" s="18">
        <v>603001</v>
      </c>
      <c r="RI2" s="18">
        <v>1074049</v>
      </c>
      <c r="RJ2" s="18">
        <v>951473036</v>
      </c>
      <c r="RK2" s="18">
        <v>903715169</v>
      </c>
      <c r="RL2" s="18">
        <v>37957604</v>
      </c>
      <c r="RM2" s="18">
        <v>18535869</v>
      </c>
      <c r="RN2" s="18">
        <v>9800260</v>
      </c>
      <c r="RO2" s="18">
        <v>27226</v>
      </c>
      <c r="RP2" s="18">
        <v>0</v>
      </c>
      <c r="RQ2" s="18">
        <v>0</v>
      </c>
      <c r="RR2" s="18">
        <v>0</v>
      </c>
      <c r="RS2" s="18">
        <v>27226</v>
      </c>
      <c r="RT2" s="18">
        <v>1812961</v>
      </c>
      <c r="RU2" s="18">
        <v>1256831</v>
      </c>
      <c r="RV2" s="18">
        <v>198190</v>
      </c>
      <c r="RW2" s="18">
        <v>161392</v>
      </c>
      <c r="RX2" s="18">
        <v>357940</v>
      </c>
      <c r="RY2" s="18">
        <v>247854497</v>
      </c>
      <c r="RZ2" s="18">
        <v>230107467</v>
      </c>
      <c r="SA2" s="18">
        <v>13692798</v>
      </c>
      <c r="SB2" s="18">
        <v>7162429</v>
      </c>
      <c r="SC2" s="18">
        <v>4054232</v>
      </c>
      <c r="SD2" s="18">
        <v>10481</v>
      </c>
      <c r="SE2" s="18">
        <v>0</v>
      </c>
      <c r="SF2" s="18">
        <v>0</v>
      </c>
      <c r="SG2" s="18">
        <v>0</v>
      </c>
      <c r="SH2" s="18">
        <v>10481</v>
      </c>
      <c r="SI2" s="18">
        <v>192407</v>
      </c>
      <c r="SJ2" s="18">
        <v>26569</v>
      </c>
      <c r="SK2" s="18">
        <v>27140</v>
      </c>
      <c r="SL2" s="18">
        <v>25303</v>
      </c>
      <c r="SM2" s="18">
        <v>138699</v>
      </c>
      <c r="SN2" s="18">
        <v>39792873</v>
      </c>
      <c r="SO2" s="18">
        <v>38263334</v>
      </c>
      <c r="SP2" s="18">
        <v>963271</v>
      </c>
      <c r="SQ2" s="18">
        <v>654666</v>
      </c>
      <c r="SR2" s="18">
        <v>566267</v>
      </c>
      <c r="SS2" s="18">
        <v>0</v>
      </c>
      <c r="ST2" s="18">
        <v>0</v>
      </c>
      <c r="SU2" s="18">
        <v>0</v>
      </c>
      <c r="SV2" s="18">
        <v>0</v>
      </c>
      <c r="SW2" s="18">
        <v>0</v>
      </c>
      <c r="SX2" s="18">
        <v>57711</v>
      </c>
      <c r="SY2" s="18">
        <v>15513</v>
      </c>
      <c r="SZ2" s="18">
        <v>20256</v>
      </c>
      <c r="TA2" s="18">
        <v>12694</v>
      </c>
      <c r="TB2" s="18">
        <v>21940</v>
      </c>
      <c r="TC2" s="18">
        <v>46407354</v>
      </c>
      <c r="TD2" s="18">
        <v>45764677</v>
      </c>
      <c r="TE2" s="18">
        <v>475612</v>
      </c>
      <c r="TF2" s="18">
        <v>259680</v>
      </c>
      <c r="TG2" s="18">
        <v>167064</v>
      </c>
      <c r="TH2" s="18">
        <v>26915</v>
      </c>
      <c r="TI2" s="18">
        <v>0</v>
      </c>
      <c r="TJ2" s="18">
        <v>0</v>
      </c>
      <c r="TK2" s="18">
        <v>0</v>
      </c>
      <c r="TL2" s="18">
        <v>26915</v>
      </c>
      <c r="TM2" s="18">
        <v>1475164</v>
      </c>
      <c r="TN2" s="18">
        <v>721714</v>
      </c>
      <c r="TO2" s="18">
        <v>453382</v>
      </c>
      <c r="TP2" s="18">
        <v>385212</v>
      </c>
      <c r="TQ2" s="18">
        <v>300068</v>
      </c>
      <c r="TR2" s="18">
        <v>393290935</v>
      </c>
      <c r="TS2" s="18">
        <v>371457866</v>
      </c>
      <c r="TT2" s="18">
        <v>18837403</v>
      </c>
      <c r="TU2" s="18">
        <v>10590397</v>
      </c>
      <c r="TV2" s="18">
        <v>2995665</v>
      </c>
      <c r="TW2" s="18">
        <v>26713</v>
      </c>
      <c r="TX2" s="18">
        <v>0</v>
      </c>
      <c r="TY2" s="18">
        <v>0</v>
      </c>
      <c r="TZ2" s="18">
        <v>0</v>
      </c>
      <c r="UA2" s="18">
        <v>26713</v>
      </c>
      <c r="UB2" s="18">
        <v>479211</v>
      </c>
      <c r="UC2" s="18">
        <v>136600</v>
      </c>
      <c r="UD2" s="18">
        <v>155376</v>
      </c>
      <c r="UE2" s="18">
        <v>125612</v>
      </c>
      <c r="UF2" s="18">
        <v>187236</v>
      </c>
      <c r="UG2" s="18">
        <v>61524809</v>
      </c>
      <c r="UH2" s="18">
        <v>57403218</v>
      </c>
      <c r="UI2" s="18">
        <v>3021208</v>
      </c>
      <c r="UJ2" s="18">
        <v>1384262</v>
      </c>
      <c r="UK2" s="18">
        <v>1100385</v>
      </c>
      <c r="UL2" s="18">
        <v>163</v>
      </c>
      <c r="UM2" s="18">
        <v>0</v>
      </c>
      <c r="UN2" s="18">
        <v>0</v>
      </c>
      <c r="UO2" s="18">
        <v>0</v>
      </c>
      <c r="UP2" s="18">
        <v>163</v>
      </c>
      <c r="UQ2" s="18">
        <v>7081</v>
      </c>
      <c r="UR2" s="18">
        <v>289</v>
      </c>
      <c r="US2" s="18">
        <v>1057</v>
      </c>
      <c r="UT2" s="18">
        <v>927</v>
      </c>
      <c r="UU2" s="18">
        <v>5733</v>
      </c>
      <c r="UV2" s="18">
        <v>852232</v>
      </c>
      <c r="UW2" s="18">
        <v>797897</v>
      </c>
      <c r="UX2" s="18">
        <v>46634</v>
      </c>
      <c r="UY2" s="18">
        <v>22920</v>
      </c>
      <c r="UZ2" s="18">
        <v>7701</v>
      </c>
      <c r="VA2" s="18">
        <v>9052</v>
      </c>
      <c r="VB2" s="18">
        <v>0</v>
      </c>
      <c r="VC2" s="18">
        <v>0</v>
      </c>
      <c r="VD2" s="18">
        <v>0</v>
      </c>
      <c r="VE2" s="18">
        <v>9052</v>
      </c>
      <c r="VF2" s="18">
        <v>648276</v>
      </c>
      <c r="VG2" s="18">
        <v>243642</v>
      </c>
      <c r="VH2" s="18">
        <v>183629</v>
      </c>
      <c r="VI2" s="18">
        <v>128526</v>
      </c>
      <c r="VJ2" s="18">
        <v>221005</v>
      </c>
      <c r="VK2" s="18">
        <v>207738108</v>
      </c>
      <c r="VL2" s="18">
        <v>198865163</v>
      </c>
      <c r="VM2" s="18">
        <v>6574916</v>
      </c>
      <c r="VN2" s="18">
        <v>3482210</v>
      </c>
      <c r="VO2" s="18">
        <v>2298032</v>
      </c>
      <c r="VP2" s="18">
        <v>227124</v>
      </c>
      <c r="VQ2" s="18">
        <v>0</v>
      </c>
      <c r="VR2" s="18">
        <v>0</v>
      </c>
      <c r="VS2" s="18">
        <v>0</v>
      </c>
      <c r="VT2" s="18">
        <v>227124</v>
      </c>
      <c r="VU2" s="18">
        <v>4277059</v>
      </c>
      <c r="VV2" s="18">
        <v>2163761</v>
      </c>
      <c r="VW2" s="18">
        <v>1039291</v>
      </c>
      <c r="VX2" s="18">
        <v>661428</v>
      </c>
      <c r="VY2" s="18">
        <v>1074008</v>
      </c>
      <c r="VZ2" s="18">
        <v>1491016345</v>
      </c>
      <c r="WA2" s="18">
        <v>1431140705</v>
      </c>
      <c r="WB2" s="18">
        <v>47661416</v>
      </c>
      <c r="WC2" s="18">
        <v>21588509</v>
      </c>
      <c r="WD2" s="18">
        <v>12214227</v>
      </c>
      <c r="WE2" s="18">
        <v>188627</v>
      </c>
      <c r="WF2" s="18">
        <v>0</v>
      </c>
      <c r="WG2" s="18">
        <v>0</v>
      </c>
      <c r="WH2" s="18">
        <v>0</v>
      </c>
      <c r="WI2" s="18">
        <v>188627</v>
      </c>
      <c r="WJ2" s="18">
        <v>2672227</v>
      </c>
      <c r="WK2" s="18">
        <v>969623</v>
      </c>
      <c r="WL2" s="18">
        <v>965085</v>
      </c>
      <c r="WM2" s="18">
        <v>728420</v>
      </c>
      <c r="WN2" s="18">
        <v>737519</v>
      </c>
      <c r="WO2" s="18">
        <v>1046264211</v>
      </c>
      <c r="WP2" s="18">
        <v>1008138549</v>
      </c>
      <c r="WQ2" s="18">
        <v>30557464</v>
      </c>
      <c r="WR2" s="18">
        <v>17110684</v>
      </c>
      <c r="WS2" s="18">
        <v>7568197</v>
      </c>
      <c r="WT2" s="18">
        <v>34370</v>
      </c>
      <c r="WU2" s="18">
        <v>0</v>
      </c>
      <c r="WV2" s="18">
        <v>5424</v>
      </c>
      <c r="WW2" s="18">
        <v>97291</v>
      </c>
      <c r="WX2" s="18">
        <v>0</v>
      </c>
      <c r="WY2" s="18">
        <v>18984</v>
      </c>
      <c r="WZ2" s="18">
        <v>0</v>
      </c>
      <c r="XA2" s="18">
        <v>0</v>
      </c>
      <c r="XB2" s="18">
        <v>0</v>
      </c>
      <c r="XC2" s="18">
        <v>0</v>
      </c>
      <c r="XD2" s="18">
        <v>4440</v>
      </c>
      <c r="XE2" s="18">
        <v>0</v>
      </c>
      <c r="XF2" s="18">
        <v>0</v>
      </c>
      <c r="XG2" s="18">
        <v>13714</v>
      </c>
      <c r="XH2" s="18">
        <v>0</v>
      </c>
      <c r="XI2" s="18">
        <v>3526271</v>
      </c>
      <c r="XJ2" s="18">
        <v>1169153</v>
      </c>
      <c r="XK2" s="18">
        <v>-72558375</v>
      </c>
      <c r="XL2" s="18">
        <v>5164211</v>
      </c>
      <c r="XM2" s="18">
        <v>134001616</v>
      </c>
      <c r="XN2" s="18">
        <v>106591328</v>
      </c>
      <c r="XO2" s="18">
        <v>297106</v>
      </c>
      <c r="XP2" s="18">
        <v>0</v>
      </c>
      <c r="XQ2" s="18">
        <v>6830714</v>
      </c>
      <c r="XR2" s="18">
        <v>27554</v>
      </c>
      <c r="XS2" s="18">
        <v>5073875</v>
      </c>
      <c r="XT2" s="18">
        <v>1424090</v>
      </c>
      <c r="XU2" s="18">
        <v>-165</v>
      </c>
      <c r="XV2" s="18">
        <v>0</v>
      </c>
      <c r="XW2" s="18">
        <v>3611865</v>
      </c>
      <c r="XX2" s="18">
        <v>-1292362</v>
      </c>
      <c r="XY2" s="18">
        <v>0</v>
      </c>
      <c r="XZ2" s="18">
        <v>0</v>
      </c>
      <c r="YA2" s="18">
        <v>0</v>
      </c>
      <c r="YB2" s="18">
        <v>11774</v>
      </c>
      <c r="YC2" s="18">
        <v>614419</v>
      </c>
      <c r="YD2" s="18">
        <v>0</v>
      </c>
      <c r="YE2" s="18">
        <v>0</v>
      </c>
      <c r="YF2" s="18">
        <v>2504165</v>
      </c>
      <c r="YG2" s="18">
        <v>6830548</v>
      </c>
      <c r="YH2" s="18">
        <v>-117891</v>
      </c>
      <c r="YI2" s="18">
        <v>0</v>
      </c>
      <c r="YJ2" s="18">
        <v>660928</v>
      </c>
      <c r="YK2" s="18">
        <v>72880492</v>
      </c>
      <c r="YL2" s="18">
        <v>4400476</v>
      </c>
      <c r="YM2" s="18">
        <v>3905728</v>
      </c>
      <c r="YN2" s="18">
        <v>121338</v>
      </c>
      <c r="YO2" s="18">
        <v>0</v>
      </c>
      <c r="YP2" s="18">
        <v>-1044137</v>
      </c>
      <c r="YQ2" s="18">
        <v>-18145</v>
      </c>
      <c r="YR2" s="18">
        <v>0</v>
      </c>
      <c r="YS2" s="18">
        <v>183284</v>
      </c>
      <c r="YT2" s="18">
        <v>113350</v>
      </c>
      <c r="YU2" s="18">
        <v>104205562</v>
      </c>
      <c r="YV2" s="18">
        <v>0</v>
      </c>
      <c r="YW2" s="18">
        <v>0</v>
      </c>
      <c r="YX2" s="18">
        <v>1242832</v>
      </c>
      <c r="YY2" s="18">
        <v>79423382</v>
      </c>
      <c r="YZ2" s="18">
        <v>0</v>
      </c>
      <c r="ZA2" s="18">
        <v>-1048789</v>
      </c>
      <c r="ZB2" s="18">
        <v>0</v>
      </c>
      <c r="ZC2" s="18">
        <v>24988381</v>
      </c>
      <c r="ZD2" s="18">
        <v>22171577</v>
      </c>
      <c r="ZE2" s="18">
        <v>445611</v>
      </c>
      <c r="ZF2" s="18">
        <v>5208018</v>
      </c>
      <c r="ZG2" s="18">
        <v>117</v>
      </c>
      <c r="ZH2" s="18">
        <v>755359</v>
      </c>
      <c r="ZI2" s="18">
        <v>0</v>
      </c>
      <c r="ZJ2" s="18">
        <v>0</v>
      </c>
      <c r="ZK2" s="18">
        <v>0</v>
      </c>
      <c r="ZL2" s="18">
        <v>8576239</v>
      </c>
      <c r="ZM2" s="18">
        <v>0</v>
      </c>
      <c r="ZN2" s="18">
        <v>-4652</v>
      </c>
      <c r="ZO2" s="18">
        <v>3246882</v>
      </c>
      <c r="ZP2" s="18">
        <v>0</v>
      </c>
      <c r="ZQ2" s="18">
        <v>3635</v>
      </c>
      <c r="ZR2" s="18">
        <v>7988</v>
      </c>
      <c r="ZS2" s="18">
        <v>1349948</v>
      </c>
      <c r="ZT2" s="18">
        <v>5171306</v>
      </c>
      <c r="ZU2" s="18">
        <v>3821358</v>
      </c>
      <c r="ZV2" s="18">
        <v>0</v>
      </c>
      <c r="ZW2" s="18">
        <v>0</v>
      </c>
      <c r="ZX2" s="18">
        <v>0</v>
      </c>
      <c r="ZY2" s="18">
        <v>0</v>
      </c>
      <c r="ZZ2" s="18">
        <v>31782082</v>
      </c>
      <c r="AAA2" s="18">
        <v>191301880</v>
      </c>
      <c r="AAB2" s="18">
        <v>-69042</v>
      </c>
      <c r="AAC2" s="18">
        <v>223014920</v>
      </c>
      <c r="AAD2" s="18">
        <v>184827934</v>
      </c>
      <c r="AAE2" s="18">
        <v>184826838</v>
      </c>
      <c r="AAF2" s="18">
        <v>10820830</v>
      </c>
      <c r="AAG2" s="18">
        <v>376129814</v>
      </c>
      <c r="AAH2" s="18">
        <v>191301880</v>
      </c>
      <c r="AAI2" s="18">
        <v>4560092</v>
      </c>
      <c r="AAJ2" s="18">
        <v>175920958</v>
      </c>
      <c r="AAK2" s="18">
        <v>1009258</v>
      </c>
      <c r="AAL2" s="18">
        <v>-245511</v>
      </c>
      <c r="AAM2" s="18">
        <v>824121</v>
      </c>
      <c r="AAN2" s="18">
        <v>754204</v>
      </c>
      <c r="AAO2" s="18">
        <v>175593</v>
      </c>
      <c r="AAP2" s="18">
        <v>1024366479</v>
      </c>
      <c r="AAQ2" s="18">
        <v>1024366479</v>
      </c>
      <c r="AAR2" s="18">
        <v>0</v>
      </c>
      <c r="AAS2" s="18">
        <v>3130337590</v>
      </c>
      <c r="AAT2" s="18">
        <v>-10038490</v>
      </c>
      <c r="AAU2" s="18">
        <v>-132269127</v>
      </c>
      <c r="AAV2" s="18">
        <v>758740</v>
      </c>
      <c r="AAW2" s="18">
        <v>3272645206</v>
      </c>
      <c r="AAX2" s="18">
        <v>3131638063</v>
      </c>
      <c r="AAY2" s="18">
        <v>541732</v>
      </c>
      <c r="AAZ2" s="18">
        <v>0</v>
      </c>
      <c r="ABA2" s="18">
        <v>230855</v>
      </c>
      <c r="ABB2" s="18">
        <v>3130519429</v>
      </c>
      <c r="ABC2" s="18">
        <v>3131638063</v>
      </c>
      <c r="ABD2" s="18">
        <v>0</v>
      </c>
      <c r="ABE2" s="18">
        <v>887779</v>
      </c>
      <c r="ABF2" s="18">
        <v>0</v>
      </c>
      <c r="ABG2" s="18">
        <v>0</v>
      </c>
      <c r="ABH2" s="18">
        <v>0</v>
      </c>
      <c r="ABI2" s="18">
        <v>0</v>
      </c>
      <c r="ABJ2" s="18">
        <v>0</v>
      </c>
      <c r="ABK2" s="18">
        <v>0</v>
      </c>
      <c r="ABL2" s="18">
        <v>83726668</v>
      </c>
      <c r="ABM2" s="18">
        <v>0</v>
      </c>
      <c r="ABN2" s="18">
        <v>0</v>
      </c>
      <c r="ABO2" s="18">
        <v>0</v>
      </c>
      <c r="ABP2" s="18">
        <v>0</v>
      </c>
      <c r="ABQ2" s="18">
        <v>5285770</v>
      </c>
      <c r="ABR2" s="18">
        <v>84795028</v>
      </c>
      <c r="ABS2" s="18">
        <v>0</v>
      </c>
      <c r="ABT2" s="18">
        <v>0</v>
      </c>
      <c r="ABU2" s="18">
        <v>0</v>
      </c>
      <c r="ABV2" s="18">
        <v>0</v>
      </c>
      <c r="ABW2" s="18">
        <v>5251104</v>
      </c>
      <c r="ABX2" s="18">
        <v>35888674</v>
      </c>
      <c r="ABY2" s="18">
        <v>0</v>
      </c>
      <c r="ABZ2" s="18">
        <v>0</v>
      </c>
      <c r="ACA2" s="18">
        <v>0</v>
      </c>
      <c r="ACB2" s="18">
        <v>0</v>
      </c>
      <c r="ACC2" s="18">
        <v>37087</v>
      </c>
      <c r="ACD2" s="18">
        <v>42363107</v>
      </c>
      <c r="ACE2" s="18">
        <v>0</v>
      </c>
      <c r="ACF2" s="18">
        <v>0</v>
      </c>
      <c r="ACG2" s="18">
        <v>0</v>
      </c>
      <c r="ACH2" s="18">
        <v>0</v>
      </c>
      <c r="ACI2" s="18">
        <v>0</v>
      </c>
      <c r="ACJ2" s="18">
        <v>20000</v>
      </c>
      <c r="ACK2" s="18">
        <v>0</v>
      </c>
      <c r="ACL2" s="18">
        <v>0</v>
      </c>
      <c r="ACM2" s="18">
        <v>77231208</v>
      </c>
      <c r="ACN2" s="18">
        <v>0</v>
      </c>
      <c r="ACO2" s="18">
        <v>34666</v>
      </c>
      <c r="ACP2" s="18">
        <v>48906354</v>
      </c>
      <c r="ACQ2" s="18">
        <v>0</v>
      </c>
      <c r="ACR2" s="18">
        <v>0</v>
      </c>
      <c r="ACS2" s="18">
        <v>-267467</v>
      </c>
      <c r="ACT2" s="18">
        <v>0</v>
      </c>
      <c r="ACU2" s="18">
        <v>5237008</v>
      </c>
      <c r="ACV2" s="18">
        <v>0</v>
      </c>
      <c r="ACW2" s="18">
        <v>0</v>
      </c>
      <c r="ACX2" s="18">
        <v>-2421</v>
      </c>
      <c r="ACY2" s="18">
        <v>6830714</v>
      </c>
      <c r="ACZ2" s="18">
        <v>0</v>
      </c>
      <c r="ADA2" s="18">
        <v>50247</v>
      </c>
      <c r="ADB2" s="18">
        <v>78251781</v>
      </c>
      <c r="ADC2" s="18">
        <v>0</v>
      </c>
      <c r="ADD2" s="18">
        <v>0</v>
      </c>
      <c r="ADE2" s="18">
        <v>0</v>
      </c>
      <c r="ADF2" s="18">
        <v>0</v>
      </c>
      <c r="ADG2" s="18">
        <v>0</v>
      </c>
      <c r="ADH2" s="18">
        <v>0</v>
      </c>
      <c r="ADI2" s="18">
        <v>0</v>
      </c>
      <c r="ADJ2" s="18">
        <v>0</v>
      </c>
      <c r="ADK2" s="18">
        <v>2000000</v>
      </c>
      <c r="ADL2" s="18">
        <v>0</v>
      </c>
      <c r="ADM2" s="18">
        <v>14096</v>
      </c>
      <c r="ADN2" s="18">
        <v>35888674</v>
      </c>
      <c r="ADO2" s="18">
        <v>0</v>
      </c>
      <c r="ADP2" s="18">
        <v>0</v>
      </c>
      <c r="ADQ2" s="18">
        <v>0</v>
      </c>
      <c r="ADR2" s="18">
        <v>0</v>
      </c>
      <c r="ADS2" s="18">
        <v>0</v>
      </c>
      <c r="ADT2" s="18">
        <v>596435</v>
      </c>
      <c r="ADU2" s="18">
        <v>0</v>
      </c>
      <c r="ADV2" s="18">
        <v>351497</v>
      </c>
      <c r="ADW2" s="18">
        <v>0</v>
      </c>
      <c r="ADX2" s="18">
        <v>575916</v>
      </c>
      <c r="ADY2" s="18">
        <v>0</v>
      </c>
      <c r="ADZ2" s="18">
        <v>0</v>
      </c>
      <c r="AEA2" s="18">
        <v>0</v>
      </c>
      <c r="AEB2" s="18">
        <v>146220</v>
      </c>
      <c r="AEC2" s="18">
        <v>0</v>
      </c>
      <c r="AED2" s="18">
        <v>448488</v>
      </c>
      <c r="AEE2" s="18">
        <v>0</v>
      </c>
      <c r="AEF2" s="18">
        <v>0</v>
      </c>
      <c r="AEG2" s="18">
        <v>0</v>
      </c>
      <c r="AEH2" s="18">
        <v>0</v>
      </c>
      <c r="AEI2" s="18">
        <v>0</v>
      </c>
      <c r="AEJ2" s="18">
        <v>0</v>
      </c>
      <c r="AEK2" s="18">
        <v>0</v>
      </c>
      <c r="AEL2" s="18">
        <v>518586</v>
      </c>
      <c r="AEM2" s="18">
        <v>0</v>
      </c>
      <c r="AEN2" s="18">
        <v>0</v>
      </c>
      <c r="AEO2" s="18">
        <v>0</v>
      </c>
      <c r="AEP2" s="18">
        <v>77849</v>
      </c>
      <c r="AEQ2" s="18">
        <v>0</v>
      </c>
      <c r="AER2" s="18">
        <v>1172351</v>
      </c>
      <c r="AES2" s="18">
        <v>0</v>
      </c>
      <c r="AET2" s="18">
        <v>967074</v>
      </c>
      <c r="AEU2" s="18">
        <v>0</v>
      </c>
      <c r="AEV2" s="18">
        <v>0</v>
      </c>
      <c r="AEW2" s="18">
        <v>0</v>
      </c>
      <c r="AEX2" s="18">
        <v>0</v>
      </c>
      <c r="AEY2" s="18">
        <v>0</v>
      </c>
      <c r="AEZ2" s="18">
        <v>0</v>
      </c>
      <c r="AFA2" s="18">
        <v>150000</v>
      </c>
      <c r="AFB2" s="18">
        <v>0</v>
      </c>
      <c r="AFC2" s="18">
        <v>0</v>
      </c>
      <c r="AFD2" s="18">
        <v>0</v>
      </c>
      <c r="AFE2" s="18">
        <v>0</v>
      </c>
      <c r="AFF2" s="18">
        <v>0</v>
      </c>
      <c r="AFG2" s="18">
        <v>0</v>
      </c>
      <c r="AFH2" s="18">
        <v>0</v>
      </c>
      <c r="AFI2" s="18">
        <v>500</v>
      </c>
      <c r="AFJ2" s="18">
        <v>0</v>
      </c>
      <c r="AFK2" s="18">
        <v>149500</v>
      </c>
      <c r="AFL2" s="18">
        <v>0</v>
      </c>
      <c r="AFM2" s="18">
        <v>0</v>
      </c>
      <c r="AFN2" s="18">
        <v>0</v>
      </c>
      <c r="AFO2" s="18">
        <v>-128155737</v>
      </c>
      <c r="AFP2" s="18">
        <v>0</v>
      </c>
      <c r="AFQ2" s="18">
        <v>198899178</v>
      </c>
      <c r="AFR2" s="18">
        <v>0</v>
      </c>
      <c r="AFS2" s="18">
        <v>-135413815</v>
      </c>
      <c r="AFT2" s="18">
        <v>0</v>
      </c>
      <c r="AFU2" s="18">
        <v>87725968</v>
      </c>
      <c r="AFV2" s="18">
        <v>0</v>
      </c>
      <c r="AFW2" s="18">
        <v>3196428321</v>
      </c>
      <c r="AFX2" s="18">
        <v>0</v>
      </c>
      <c r="AFY2" s="18">
        <v>3522092259</v>
      </c>
      <c r="AFZ2" s="18">
        <v>0</v>
      </c>
      <c r="AGA2" s="18">
        <v>0</v>
      </c>
      <c r="AGB2" s="18">
        <v>318317</v>
      </c>
      <c r="AGC2" s="18">
        <v>0</v>
      </c>
      <c r="AGD2" s="18">
        <v>0</v>
      </c>
      <c r="AGE2" s="18">
        <v>958359458</v>
      </c>
      <c r="AGF2" s="18">
        <v>0</v>
      </c>
      <c r="AGG2" s="18">
        <v>0</v>
      </c>
      <c r="AGH2" s="18">
        <v>0</v>
      </c>
      <c r="AGI2" s="18">
        <v>0</v>
      </c>
      <c r="AGJ2" s="18">
        <v>0</v>
      </c>
      <c r="AGK2" s="18">
        <v>958359458</v>
      </c>
      <c r="AGL2" s="18">
        <v>0</v>
      </c>
      <c r="AGM2" s="18">
        <v>0</v>
      </c>
      <c r="AGN2" s="18">
        <v>1656873</v>
      </c>
      <c r="AGO2" s="18">
        <v>2495328055</v>
      </c>
      <c r="AGP2" s="18">
        <v>3081350034</v>
      </c>
      <c r="AGQ2" s="18">
        <v>258021902</v>
      </c>
      <c r="AGR2" s="18">
        <v>172365775</v>
      </c>
      <c r="AGS2" s="18">
        <v>155634301</v>
      </c>
      <c r="AGT2" s="18">
        <v>5976418</v>
      </c>
      <c r="AGU2" s="18">
        <v>36750586</v>
      </c>
      <c r="AGV2" s="18">
        <v>0</v>
      </c>
      <c r="AGW2" s="18">
        <v>0</v>
      </c>
      <c r="AGX2" s="18">
        <v>0</v>
      </c>
      <c r="AGY2" s="18">
        <v>-3344688</v>
      </c>
      <c r="AGZ2" s="18">
        <v>0</v>
      </c>
      <c r="AHA2" s="18">
        <v>44702195</v>
      </c>
      <c r="AHB2" s="18">
        <v>0</v>
      </c>
      <c r="AHC2" s="18">
        <v>0</v>
      </c>
      <c r="AHD2" s="18">
        <v>0</v>
      </c>
      <c r="AHE2" s="18">
        <v>5888382</v>
      </c>
      <c r="AHF2" s="18">
        <v>5888382</v>
      </c>
      <c r="AHG2" s="18">
        <v>0</v>
      </c>
      <c r="AHH2" s="18">
        <v>0</v>
      </c>
      <c r="AHI2" s="18">
        <v>0</v>
      </c>
      <c r="AHJ2" s="18">
        <v>0</v>
      </c>
      <c r="AHK2" s="18">
        <v>3741742</v>
      </c>
      <c r="AHL2" s="18">
        <v>0</v>
      </c>
      <c r="AHM2" s="18">
        <v>46638641</v>
      </c>
      <c r="AHN2" s="18">
        <v>46638641</v>
      </c>
      <c r="AHO2" s="18">
        <v>0</v>
      </c>
      <c r="AHP2" s="18">
        <v>0</v>
      </c>
      <c r="AHQ2" s="18">
        <v>0</v>
      </c>
      <c r="AHR2" s="18">
        <v>0</v>
      </c>
      <c r="AHS2" s="18">
        <v>14155275</v>
      </c>
      <c r="AHT2" s="18">
        <v>0</v>
      </c>
      <c r="AHU2" s="18">
        <v>0</v>
      </c>
      <c r="AHV2" s="18">
        <v>0</v>
      </c>
      <c r="AHW2" s="18">
        <v>4000</v>
      </c>
      <c r="AHX2" s="18">
        <v>0</v>
      </c>
      <c r="AHY2" s="18">
        <v>1022030636</v>
      </c>
      <c r="AHZ2" s="18">
        <v>0</v>
      </c>
      <c r="AIA2" s="18">
        <v>121893782</v>
      </c>
      <c r="AIB2" s="18">
        <v>0</v>
      </c>
      <c r="AIC2" s="18">
        <v>99000</v>
      </c>
      <c r="AID2" s="18">
        <v>0</v>
      </c>
      <c r="AIE2" s="18">
        <v>106993507</v>
      </c>
      <c r="AIF2" s="18">
        <v>0</v>
      </c>
      <c r="AIG2" s="18">
        <v>0</v>
      </c>
      <c r="AIH2" s="18">
        <v>0</v>
      </c>
      <c r="AII2" s="18">
        <v>0</v>
      </c>
      <c r="AIJ2" s="18">
        <v>0</v>
      </c>
      <c r="AIK2" s="18">
        <v>1013678636</v>
      </c>
      <c r="AIL2" s="18">
        <v>0</v>
      </c>
      <c r="AIM2" s="18">
        <v>0</v>
      </c>
      <c r="AIN2" s="18">
        <v>10543892</v>
      </c>
      <c r="AIO2" s="18">
        <v>185</v>
      </c>
      <c r="AIP2" s="18">
        <v>29614</v>
      </c>
      <c r="AIQ2" s="18">
        <v>964</v>
      </c>
      <c r="AIR2" s="18">
        <v>-2226</v>
      </c>
      <c r="AIS2" s="18">
        <v>10284712</v>
      </c>
      <c r="AIT2" s="18">
        <v>0</v>
      </c>
      <c r="AIU2" s="18">
        <v>0</v>
      </c>
      <c r="AIV2" s="18">
        <v>0</v>
      </c>
      <c r="AIW2" s="18">
        <v>155658</v>
      </c>
      <c r="AIX2" s="18">
        <v>0</v>
      </c>
      <c r="AIY2" s="18">
        <v>12862</v>
      </c>
      <c r="AIZ2" s="18">
        <v>0</v>
      </c>
      <c r="AJA2" s="18">
        <v>0</v>
      </c>
      <c r="AJB2" s="18">
        <v>0</v>
      </c>
      <c r="AJC2" s="18">
        <v>0</v>
      </c>
      <c r="AJD2" s="18">
        <v>0</v>
      </c>
      <c r="AJE2" s="18">
        <v>46852</v>
      </c>
      <c r="AJF2" s="18">
        <v>432673</v>
      </c>
      <c r="AJG2" s="18">
        <v>0</v>
      </c>
      <c r="AJH2" s="18">
        <v>0</v>
      </c>
      <c r="AJI2" s="18">
        <v>0</v>
      </c>
      <c r="AJJ2" s="18">
        <v>3769076</v>
      </c>
      <c r="AJK2" s="18">
        <v>0</v>
      </c>
      <c r="AJL2" s="18">
        <v>0</v>
      </c>
      <c r="AJM2" s="18">
        <v>0</v>
      </c>
      <c r="AJN2" s="18">
        <v>0</v>
      </c>
      <c r="AJO2" s="18">
        <v>50217</v>
      </c>
      <c r="AJP2" s="18">
        <v>2224</v>
      </c>
      <c r="AJQ2" s="18">
        <v>0</v>
      </c>
      <c r="AJR2" s="18">
        <v>0</v>
      </c>
      <c r="AJS2" s="18">
        <v>8238</v>
      </c>
      <c r="AJT2" s="18">
        <v>0</v>
      </c>
      <c r="AJU2" s="18">
        <v>3944610</v>
      </c>
      <c r="AJV2" s="18">
        <v>0</v>
      </c>
      <c r="AJW2" s="18">
        <v>3403</v>
      </c>
      <c r="AJX2" s="1" t="s">
        <v>1855</v>
      </c>
      <c r="AJY2" s="1" t="s">
        <v>1855</v>
      </c>
      <c r="AJZ2" s="18">
        <v>3425</v>
      </c>
      <c r="AKA2" s="1" t="s">
        <v>1855</v>
      </c>
      <c r="AKB2" s="1" t="s">
        <v>1855</v>
      </c>
      <c r="AKC2" s="18">
        <v>22</v>
      </c>
      <c r="AKD2" s="1" t="s">
        <v>1855</v>
      </c>
      <c r="AKE2" s="1" t="s">
        <v>1855</v>
      </c>
      <c r="AKF2" s="18">
        <v>0</v>
      </c>
      <c r="AKG2" s="1" t="s">
        <v>1857</v>
      </c>
      <c r="AKH2" s="1" t="s">
        <v>1858</v>
      </c>
      <c r="AKI2" s="18">
        <v>0</v>
      </c>
      <c r="AKJ2" s="1" t="s">
        <v>1859</v>
      </c>
      <c r="AKK2" s="1" t="s">
        <v>1858</v>
      </c>
      <c r="AKL2" s="18">
        <v>0</v>
      </c>
      <c r="AKM2" s="1" t="s">
        <v>1855</v>
      </c>
      <c r="AKN2" s="1" t="s">
        <v>1855</v>
      </c>
      <c r="AKO2" s="18">
        <v>0</v>
      </c>
      <c r="AKP2" s="1" t="s">
        <v>1860</v>
      </c>
      <c r="AKQ2" s="1" t="s">
        <v>1855</v>
      </c>
    </row>
    <row r="4" spans="1:979">
      <c r="B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2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2"/>
      <c r="LO4" s="2"/>
      <c r="LP4" s="2"/>
      <c r="LQ4" s="1"/>
      <c r="LR4" s="1"/>
      <c r="LS4" s="1"/>
      <c r="LT4" s="2"/>
      <c r="LU4" s="1"/>
      <c r="LV4" s="2"/>
      <c r="LW4" s="2"/>
      <c r="LX4" s="1"/>
      <c r="LY4" s="1"/>
      <c r="LZ4" s="1"/>
      <c r="MA4" s="1"/>
      <c r="MB4" s="2"/>
      <c r="MC4" s="1"/>
      <c r="MD4" s="1"/>
      <c r="ME4" s="2"/>
      <c r="MF4" s="2"/>
      <c r="MG4" s="1"/>
      <c r="MH4" s="1"/>
      <c r="MI4" s="1"/>
      <c r="MJ4" s="2"/>
      <c r="MK4" s="2"/>
      <c r="ML4" s="2"/>
      <c r="MM4" s="2"/>
      <c r="MN4" s="1"/>
      <c r="MO4" s="2"/>
      <c r="MP4" s="1"/>
      <c r="MQ4" s="2"/>
      <c r="MR4" s="1"/>
      <c r="MS4" s="2"/>
      <c r="MT4" s="2"/>
      <c r="MU4" s="2"/>
      <c r="MV4" s="2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</row>
    <row r="14" spans="1:979">
      <c r="AIF14" s="1"/>
      <c r="AIG14" s="1"/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H47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0.5703125" hidden="1" customWidth="1"/>
    <col min="2" max="2" width="18" hidden="1" customWidth="1"/>
    <col min="3" max="3" width="4.5703125" customWidth="1"/>
    <col min="4" max="4" width="7" customWidth="1"/>
    <col min="5" max="5" width="88.5703125" customWidth="1"/>
    <col min="6" max="6" width="15.5703125" customWidth="1"/>
    <col min="7" max="7" width="9.140625" customWidth="1"/>
  </cols>
  <sheetData>
    <row r="1" spans="1:8">
      <c r="C1" s="21" t="s">
        <v>734</v>
      </c>
    </row>
    <row r="2" spans="1:8">
      <c r="C2" s="29"/>
    </row>
    <row r="3" spans="1:8" ht="35.25" customHeight="1">
      <c r="A3" s="10" t="s">
        <v>782</v>
      </c>
      <c r="C3" s="73" t="s">
        <v>780</v>
      </c>
      <c r="D3" s="74"/>
      <c r="E3" s="75"/>
      <c r="F3" s="33"/>
    </row>
    <row r="4" spans="1:8" ht="30" customHeight="1">
      <c r="C4" s="27"/>
      <c r="D4" s="27"/>
      <c r="E4" s="27"/>
      <c r="F4" s="25" t="s">
        <v>602</v>
      </c>
    </row>
    <row r="5" spans="1:8">
      <c r="C5" s="20" t="s">
        <v>2</v>
      </c>
      <c r="D5" s="20"/>
      <c r="E5" s="20" t="s">
        <v>47</v>
      </c>
      <c r="F5" s="27"/>
    </row>
    <row r="6" spans="1:8">
      <c r="A6" s="10" t="s">
        <v>301</v>
      </c>
      <c r="B6" s="10" t="str">
        <f>$A$3&amp;"_"&amp;A6&amp;"_NB"</f>
        <v>Nobt_TOC_NB</v>
      </c>
      <c r="C6" s="20"/>
      <c r="D6" s="20"/>
      <c r="E6" s="27" t="s">
        <v>274</v>
      </c>
      <c r="F6" s="19">
        <f>INDEX(data,2,MATCH(B6,variabel,0))</f>
        <v>0</v>
      </c>
      <c r="H6" s="18"/>
    </row>
    <row r="7" spans="1:8">
      <c r="A7" s="10" t="s">
        <v>302</v>
      </c>
      <c r="B7" s="10" t="str">
        <f t="shared" ref="B7:B46" si="0">$A$3&amp;"_"&amp;A7&amp;"_NB"</f>
        <v>Nobt_TK_NB</v>
      </c>
      <c r="C7" s="20"/>
      <c r="D7" s="20"/>
      <c r="E7" s="27" t="s">
        <v>275</v>
      </c>
      <c r="F7" s="19">
        <f>INDEX(data,2,MATCH(B7,variabel,0))</f>
        <v>1024366479</v>
      </c>
      <c r="H7" s="18"/>
    </row>
    <row r="8" spans="1:8">
      <c r="A8" s="10" t="s">
        <v>303</v>
      </c>
      <c r="B8" s="10" t="str">
        <f t="shared" si="0"/>
        <v>Nobt_TKCTot_NB</v>
      </c>
      <c r="C8" s="20"/>
      <c r="D8" s="20"/>
      <c r="E8" s="20" t="s">
        <v>276</v>
      </c>
      <c r="F8" s="19">
        <f>INDEX(data,2,MATCH(B8,variabel,0))</f>
        <v>1024366479</v>
      </c>
      <c r="H8" s="18"/>
    </row>
    <row r="9" spans="1:8">
      <c r="B9" s="10"/>
      <c r="C9" s="20"/>
      <c r="D9" s="20"/>
      <c r="E9" s="27"/>
      <c r="F9" s="28"/>
      <c r="H9" s="18"/>
    </row>
    <row r="10" spans="1:8">
      <c r="B10" s="10"/>
      <c r="C10" s="20"/>
      <c r="D10" s="20"/>
      <c r="E10" s="20" t="s">
        <v>277</v>
      </c>
      <c r="F10" s="28"/>
      <c r="H10" s="18"/>
    </row>
    <row r="11" spans="1:8">
      <c r="A11" s="10" t="s">
        <v>304</v>
      </c>
      <c r="B11" s="10" t="str">
        <f t="shared" si="0"/>
        <v>Nobt_UdRNV_NB</v>
      </c>
      <c r="C11" s="20"/>
      <c r="D11" s="20"/>
      <c r="E11" s="27" t="s">
        <v>278</v>
      </c>
      <c r="F11" s="19">
        <f t="shared" ref="F11:F17" si="1">INDEX(data,2,MATCH(B11,variabel,0))</f>
        <v>3272645206</v>
      </c>
      <c r="H11" s="18"/>
    </row>
    <row r="12" spans="1:8">
      <c r="A12" s="10" t="s">
        <v>305</v>
      </c>
      <c r="B12" s="10" t="str">
        <f t="shared" si="0"/>
        <v>Nobt_UdReR_NB</v>
      </c>
      <c r="C12" s="20"/>
      <c r="D12" s="20"/>
      <c r="E12" s="27" t="s">
        <v>279</v>
      </c>
      <c r="F12" s="19">
        <f t="shared" si="1"/>
        <v>-132269127</v>
      </c>
      <c r="H12" s="18"/>
    </row>
    <row r="13" spans="1:8">
      <c r="A13" s="10" t="s">
        <v>306</v>
      </c>
      <c r="B13" s="10" t="str">
        <f t="shared" si="0"/>
        <v>Nobt_UdReKr_NB</v>
      </c>
      <c r="C13" s="20"/>
      <c r="D13" s="20"/>
      <c r="E13" s="27" t="s">
        <v>280</v>
      </c>
      <c r="F13" s="19">
        <f t="shared" si="1"/>
        <v>-10038490</v>
      </c>
      <c r="H13" s="18"/>
    </row>
    <row r="14" spans="1:8">
      <c r="A14" s="10" t="s">
        <v>307</v>
      </c>
      <c r="B14" s="10" t="str">
        <f t="shared" si="0"/>
        <v>Nobt_UdRD_NB</v>
      </c>
      <c r="C14" s="20"/>
      <c r="D14" s="20"/>
      <c r="E14" s="27" t="s">
        <v>281</v>
      </c>
      <c r="F14" s="19">
        <f t="shared" si="1"/>
        <v>3130337590</v>
      </c>
      <c r="H14" s="18"/>
    </row>
    <row r="15" spans="1:8">
      <c r="A15" s="10" t="s">
        <v>308</v>
      </c>
      <c r="B15" s="10" t="str">
        <f t="shared" si="0"/>
        <v>Nobt_UdReU_NB</v>
      </c>
      <c r="C15" s="20"/>
      <c r="D15" s="20"/>
      <c r="E15" s="27" t="s">
        <v>282</v>
      </c>
      <c r="F15" s="19">
        <f t="shared" si="1"/>
        <v>758740</v>
      </c>
      <c r="H15" s="18"/>
    </row>
    <row r="16" spans="1:8">
      <c r="A16" s="10" t="s">
        <v>309</v>
      </c>
      <c r="B16" s="10" t="str">
        <f t="shared" si="0"/>
        <v>Nobt_UdXU_NB</v>
      </c>
      <c r="C16" s="20"/>
      <c r="D16" s="20"/>
      <c r="E16" s="27" t="s">
        <v>283</v>
      </c>
      <c r="F16" s="19">
        <f t="shared" si="1"/>
        <v>541732</v>
      </c>
      <c r="H16" s="18"/>
    </row>
    <row r="17" spans="1:8">
      <c r="A17" s="10" t="s">
        <v>310</v>
      </c>
      <c r="B17" s="10" t="str">
        <f t="shared" si="0"/>
        <v>Nobt_UdTot_NB</v>
      </c>
      <c r="C17" s="20"/>
      <c r="D17" s="20"/>
      <c r="E17" s="20" t="s">
        <v>284</v>
      </c>
      <c r="F17" s="19">
        <f t="shared" si="1"/>
        <v>3131638063</v>
      </c>
      <c r="H17" s="18"/>
    </row>
    <row r="18" spans="1:8">
      <c r="B18" s="10"/>
      <c r="C18" s="20"/>
      <c r="D18" s="20"/>
      <c r="E18" s="20"/>
      <c r="F18" s="20"/>
      <c r="H18" s="18"/>
    </row>
    <row r="19" spans="1:8">
      <c r="B19" s="10"/>
      <c r="C19" s="20"/>
      <c r="D19" s="20"/>
      <c r="E19" s="20" t="s">
        <v>282</v>
      </c>
      <c r="F19" s="28"/>
      <c r="H19" s="18"/>
    </row>
    <row r="20" spans="1:8">
      <c r="A20" s="10" t="s">
        <v>311</v>
      </c>
      <c r="B20" s="10" t="str">
        <f t="shared" si="0"/>
        <v>Nobt_RURN_NB</v>
      </c>
      <c r="C20" s="20"/>
      <c r="D20" s="20"/>
      <c r="E20" s="27" t="s">
        <v>285</v>
      </c>
      <c r="F20" s="19">
        <f>INDEX(data,2,MATCH(B20,variabel,0))</f>
        <v>824121</v>
      </c>
      <c r="H20" s="18"/>
    </row>
    <row r="21" spans="1:8">
      <c r="A21" s="10" t="s">
        <v>312</v>
      </c>
      <c r="B21" s="10" t="str">
        <f t="shared" si="0"/>
        <v>Nobt_RUUN_NB</v>
      </c>
      <c r="C21" s="20"/>
      <c r="D21" s="20"/>
      <c r="E21" s="27" t="s">
        <v>286</v>
      </c>
      <c r="F21" s="19">
        <f>INDEX(data,2,MATCH(B21,variabel,0))</f>
        <v>175593</v>
      </c>
      <c r="H21" s="18"/>
    </row>
    <row r="22" spans="1:8">
      <c r="A22" s="10" t="s">
        <v>313</v>
      </c>
      <c r="B22" s="10" t="str">
        <f t="shared" si="0"/>
        <v>Nobt_RUNRU_NB</v>
      </c>
      <c r="C22" s="20"/>
      <c r="D22" s="20"/>
      <c r="E22" s="27" t="s">
        <v>287</v>
      </c>
      <c r="F22" s="19">
        <f>INDEX(data,2,MATCH(B22,variabel,0))</f>
        <v>-245511</v>
      </c>
      <c r="H22" s="18"/>
    </row>
    <row r="23" spans="1:8">
      <c r="A23" s="10" t="s">
        <v>236</v>
      </c>
      <c r="B23" s="10" t="str">
        <f t="shared" si="0"/>
        <v>Nobt_RUTot_NB</v>
      </c>
      <c r="C23" s="20"/>
      <c r="D23" s="20"/>
      <c r="E23" s="20" t="s">
        <v>288</v>
      </c>
      <c r="F23" s="19">
        <f>INDEX(data,2,MATCH(B23,variabel,0))</f>
        <v>754204</v>
      </c>
      <c r="H23" s="18"/>
    </row>
    <row r="24" spans="1:8">
      <c r="B24" s="10"/>
      <c r="C24" s="20"/>
      <c r="D24" s="20"/>
      <c r="E24" s="27"/>
      <c r="F24" s="28"/>
      <c r="H24" s="18"/>
    </row>
    <row r="25" spans="1:8">
      <c r="B25" s="10"/>
      <c r="C25" s="20"/>
      <c r="D25" s="20"/>
      <c r="E25" s="20" t="s">
        <v>185</v>
      </c>
      <c r="F25" s="28"/>
      <c r="H25" s="18"/>
    </row>
    <row r="26" spans="1:8">
      <c r="A26" s="10" t="s">
        <v>106</v>
      </c>
      <c r="B26" s="10" t="str">
        <f t="shared" si="0"/>
        <v>Nobt_ObD_NB</v>
      </c>
      <c r="C26" s="20"/>
      <c r="D26" s="27" t="s">
        <v>0</v>
      </c>
      <c r="E26" s="27" t="s">
        <v>50</v>
      </c>
      <c r="F26" s="19">
        <f>INDEX(data,2,MATCH(B26,variabel,0))</f>
        <v>191301880</v>
      </c>
      <c r="H26" s="18"/>
    </row>
    <row r="27" spans="1:8">
      <c r="A27" s="10" t="s">
        <v>314</v>
      </c>
      <c r="B27" s="10" t="str">
        <f t="shared" si="0"/>
        <v>Nobt_ObAK_NB</v>
      </c>
      <c r="C27" s="20"/>
      <c r="D27" s="27" t="s">
        <v>1</v>
      </c>
      <c r="E27" s="27" t="s">
        <v>51</v>
      </c>
      <c r="F27" s="19">
        <f>INDEX(data,2,MATCH(B27,variabel,0))</f>
        <v>31782082</v>
      </c>
      <c r="H27" s="18"/>
    </row>
    <row r="28" spans="1:8" ht="25.5" customHeight="1">
      <c r="A28" s="10" t="s">
        <v>315</v>
      </c>
      <c r="B28" s="10" t="str">
        <f t="shared" si="0"/>
        <v>Nobt_ObKD_NB</v>
      </c>
      <c r="C28" s="20"/>
      <c r="D28" s="27" t="s">
        <v>2</v>
      </c>
      <c r="E28" s="31" t="s">
        <v>721</v>
      </c>
      <c r="F28" s="19">
        <f>INDEX(data,2,MATCH(B28,variabel,0))</f>
        <v>-69042</v>
      </c>
      <c r="H28" s="18"/>
    </row>
    <row r="29" spans="1:8">
      <c r="A29" s="10" t="s">
        <v>316</v>
      </c>
      <c r="B29" s="10" t="str">
        <f t="shared" si="0"/>
        <v>Nobt_ObTot_NB</v>
      </c>
      <c r="C29" s="20" t="s">
        <v>5</v>
      </c>
      <c r="D29" s="20"/>
      <c r="E29" s="20" t="s">
        <v>702</v>
      </c>
      <c r="F29" s="19">
        <f>INDEX(data,2,MATCH(B29,variabel,0))</f>
        <v>223014920</v>
      </c>
      <c r="H29" s="18"/>
    </row>
    <row r="30" spans="1:8">
      <c r="B30" s="10"/>
      <c r="C30" s="20"/>
      <c r="D30" s="20"/>
      <c r="E30" s="27"/>
      <c r="F30" s="28"/>
      <c r="H30" s="18"/>
    </row>
    <row r="31" spans="1:8">
      <c r="B31" s="10"/>
      <c r="C31" s="20" t="s">
        <v>5</v>
      </c>
      <c r="D31" s="20"/>
      <c r="E31" s="20" t="s">
        <v>703</v>
      </c>
      <c r="F31" s="28"/>
      <c r="H31" s="18"/>
    </row>
    <row r="32" spans="1:8">
      <c r="A32" s="10" t="s">
        <v>317</v>
      </c>
      <c r="B32" s="10" t="str">
        <f t="shared" si="0"/>
        <v>Nobt_ODERe_NB</v>
      </c>
      <c r="C32" s="20"/>
      <c r="D32" s="20"/>
      <c r="E32" s="27" t="s">
        <v>295</v>
      </c>
      <c r="F32" s="19">
        <f t="shared" ref="F32:F38" si="2">INDEX(data,2,MATCH(B32,variabel,0))</f>
        <v>184827934</v>
      </c>
      <c r="H32" s="18"/>
    </row>
    <row r="33" spans="1:8">
      <c r="A33" s="10" t="s">
        <v>318</v>
      </c>
      <c r="B33" s="10" t="str">
        <f t="shared" si="0"/>
        <v>Nobt_ODXRe_NB</v>
      </c>
      <c r="C33" s="20"/>
      <c r="D33" s="20"/>
      <c r="E33" s="27" t="s">
        <v>296</v>
      </c>
      <c r="F33" s="19">
        <f t="shared" si="2"/>
        <v>175920958</v>
      </c>
      <c r="H33" s="18"/>
    </row>
    <row r="34" spans="1:8">
      <c r="A34" s="10" t="s">
        <v>319</v>
      </c>
      <c r="B34" s="10" t="str">
        <f t="shared" si="0"/>
        <v>Nobt_ODSt_NB</v>
      </c>
      <c r="C34" s="20"/>
      <c r="D34" s="20"/>
      <c r="E34" s="27" t="s">
        <v>297</v>
      </c>
      <c r="F34" s="19">
        <f t="shared" si="2"/>
        <v>10820830</v>
      </c>
      <c r="H34" s="18"/>
    </row>
    <row r="35" spans="1:8">
      <c r="A35" s="10" t="s">
        <v>320</v>
      </c>
      <c r="B35" s="10" t="str">
        <f t="shared" si="0"/>
        <v>Nobt_ODX_NB</v>
      </c>
      <c r="C35" s="20"/>
      <c r="D35" s="20"/>
      <c r="E35" s="27" t="s">
        <v>298</v>
      </c>
      <c r="F35" s="19">
        <f t="shared" si="2"/>
        <v>4560092</v>
      </c>
      <c r="H35" s="18"/>
    </row>
    <row r="36" spans="1:8">
      <c r="A36" s="10" t="s">
        <v>321</v>
      </c>
      <c r="B36" s="10" t="str">
        <f t="shared" si="0"/>
        <v>Nobt_ODTot_NB</v>
      </c>
      <c r="C36" s="20"/>
      <c r="D36" s="20"/>
      <c r="E36" s="20" t="s">
        <v>299</v>
      </c>
      <c r="F36" s="19">
        <f t="shared" si="2"/>
        <v>376129814</v>
      </c>
      <c r="H36" s="18"/>
    </row>
    <row r="37" spans="1:8">
      <c r="A37" s="10" t="s">
        <v>322</v>
      </c>
      <c r="B37" s="10" t="str">
        <f t="shared" si="0"/>
        <v>Nobt_ODEReM_NB</v>
      </c>
      <c r="C37" s="20"/>
      <c r="D37" s="20"/>
      <c r="E37" s="27" t="s">
        <v>300</v>
      </c>
      <c r="F37" s="19">
        <f t="shared" si="2"/>
        <v>184826838</v>
      </c>
      <c r="H37" s="18"/>
    </row>
    <row r="38" spans="1:8">
      <c r="A38" s="10" t="s">
        <v>323</v>
      </c>
      <c r="B38" s="10" t="str">
        <f t="shared" si="0"/>
        <v>Nobt_ODTotM_NB</v>
      </c>
      <c r="C38" s="20"/>
      <c r="D38" s="20"/>
      <c r="E38" s="20" t="s">
        <v>299</v>
      </c>
      <c r="F38" s="19">
        <f t="shared" si="2"/>
        <v>191301880</v>
      </c>
      <c r="H38" s="18"/>
    </row>
    <row r="39" spans="1:8">
      <c r="B39" s="10"/>
      <c r="C39" s="20"/>
      <c r="D39" s="20"/>
      <c r="E39" s="27"/>
      <c r="F39" s="28"/>
      <c r="H39" s="18"/>
    </row>
    <row r="40" spans="1:8">
      <c r="B40" s="10"/>
      <c r="C40" s="20" t="s">
        <v>7</v>
      </c>
      <c r="D40" s="20"/>
      <c r="E40" s="20" t="s">
        <v>52</v>
      </c>
      <c r="F40" s="28"/>
      <c r="H40" s="18"/>
    </row>
    <row r="41" spans="1:8">
      <c r="A41" s="10" t="s">
        <v>324</v>
      </c>
      <c r="B41" s="10" t="str">
        <f t="shared" si="0"/>
        <v>Nobt_AkOMX_NB</v>
      </c>
      <c r="C41" s="20"/>
      <c r="D41" s="20"/>
      <c r="E41" s="27" t="s">
        <v>289</v>
      </c>
      <c r="F41" s="19">
        <f t="shared" ref="F41:F46" si="3">INDEX(data,2,MATCH(B41,variabel,0))</f>
        <v>1349948</v>
      </c>
      <c r="H41" s="18"/>
    </row>
    <row r="42" spans="1:8">
      <c r="A42" s="10" t="s">
        <v>325</v>
      </c>
      <c r="B42" s="10" t="str">
        <f t="shared" si="0"/>
        <v>Nobt_AkXB_NB</v>
      </c>
      <c r="C42" s="20"/>
      <c r="D42" s="20"/>
      <c r="E42" s="27" t="s">
        <v>290</v>
      </c>
      <c r="F42" s="19">
        <f t="shared" si="3"/>
        <v>0</v>
      </c>
      <c r="H42" s="18"/>
    </row>
    <row r="43" spans="1:8">
      <c r="A43" s="10" t="s">
        <v>326</v>
      </c>
      <c r="B43" s="10" t="str">
        <f t="shared" si="0"/>
        <v>Nobt_AkUD_NB</v>
      </c>
      <c r="C43" s="20"/>
      <c r="D43" s="20"/>
      <c r="E43" s="27" t="s">
        <v>291</v>
      </c>
      <c r="F43" s="19">
        <f t="shared" si="3"/>
        <v>3821358</v>
      </c>
      <c r="H43" s="18"/>
    </row>
    <row r="44" spans="1:8">
      <c r="A44" s="10" t="s">
        <v>327</v>
      </c>
      <c r="B44" s="10" t="str">
        <f t="shared" si="0"/>
        <v>Nobt_AkUK_NB</v>
      </c>
      <c r="C44" s="20"/>
      <c r="D44" s="20"/>
      <c r="E44" s="27" t="s">
        <v>292</v>
      </c>
      <c r="F44" s="19">
        <f t="shared" si="3"/>
        <v>0</v>
      </c>
      <c r="H44" s="18"/>
    </row>
    <row r="45" spans="1:8">
      <c r="A45" s="10" t="s">
        <v>328</v>
      </c>
      <c r="B45" s="10" t="str">
        <f t="shared" si="0"/>
        <v>Nobt_AkX_NB</v>
      </c>
      <c r="C45" s="20"/>
      <c r="D45" s="20"/>
      <c r="E45" s="27" t="s">
        <v>293</v>
      </c>
      <c r="F45" s="19">
        <f t="shared" si="3"/>
        <v>0</v>
      </c>
      <c r="H45" s="18"/>
    </row>
    <row r="46" spans="1:8">
      <c r="A46" s="10" t="s">
        <v>329</v>
      </c>
      <c r="B46" s="10" t="str">
        <f t="shared" si="0"/>
        <v>Nobt_AkTot_NB</v>
      </c>
      <c r="C46" s="20"/>
      <c r="D46" s="20"/>
      <c r="E46" s="20" t="s">
        <v>294</v>
      </c>
      <c r="F46" s="19">
        <f t="shared" si="3"/>
        <v>5171306</v>
      </c>
      <c r="H46" s="18"/>
    </row>
    <row r="47" spans="1:8">
      <c r="B47" s="10"/>
      <c r="C47" s="20"/>
      <c r="D47" s="20"/>
      <c r="E47" s="20"/>
      <c r="F47" s="28"/>
    </row>
  </sheetData>
  <sheetProtection password="BF77" sheet="1"/>
  <mergeCells count="1">
    <mergeCell ref="C3:E3"/>
  </mergeCells>
  <hyperlinks>
    <hyperlink ref="C1" location="Indhold!H2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/>
  <headerFooter scaleWithDoc="0" alignWithMargins="0">
    <oddHeader>&amp;L&amp;C&amp;G&amp;R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P26"/>
  <sheetViews>
    <sheetView showGridLines="0" topLeftCell="E1" zoomScaleNormal="100" workbookViewId="0">
      <selection activeCell="G32" sqref="G32"/>
    </sheetView>
  </sheetViews>
  <sheetFormatPr defaultColWidth="11.42578125" defaultRowHeight="15"/>
  <cols>
    <col min="1" max="2" width="16.42578125" hidden="1" customWidth="1"/>
    <col min="3" max="4" width="16.7109375" hidden="1" customWidth="1"/>
    <col min="5" max="5" width="5.28515625" customWidth="1"/>
    <col min="6" max="6" width="6.140625" customWidth="1"/>
    <col min="7" max="7" width="41" customWidth="1"/>
    <col min="8" max="10" width="16.42578125" customWidth="1"/>
    <col min="11" max="11" width="6.42578125" customWidth="1"/>
  </cols>
  <sheetData>
    <row r="1" spans="1:16">
      <c r="E1" s="21" t="s">
        <v>734</v>
      </c>
    </row>
    <row r="2" spans="1:16">
      <c r="F2" s="29"/>
    </row>
    <row r="3" spans="1:16" ht="35.25" customHeight="1">
      <c r="A3" s="10" t="s">
        <v>752</v>
      </c>
      <c r="E3" s="76" t="s">
        <v>781</v>
      </c>
      <c r="F3" s="77"/>
      <c r="G3" s="77"/>
      <c r="H3" s="77"/>
      <c r="I3" s="77"/>
      <c r="J3" s="78"/>
    </row>
    <row r="4" spans="1:16" ht="13.5" customHeight="1">
      <c r="B4" s="10" t="s">
        <v>807</v>
      </c>
      <c r="E4" s="79"/>
      <c r="F4" s="80"/>
      <c r="G4" s="80"/>
      <c r="H4" s="80"/>
      <c r="I4" s="80"/>
      <c r="J4" s="81"/>
    </row>
    <row r="5" spans="1:16" ht="38.25" customHeight="1">
      <c r="A5" s="22" t="s">
        <v>31</v>
      </c>
      <c r="B5" s="22" t="s">
        <v>808</v>
      </c>
      <c r="C5" s="22" t="s">
        <v>371</v>
      </c>
      <c r="D5" s="22" t="s">
        <v>372</v>
      </c>
      <c r="E5" s="27"/>
      <c r="F5" s="27"/>
      <c r="G5" s="20"/>
      <c r="H5" s="25" t="s">
        <v>348</v>
      </c>
      <c r="I5" s="25" t="s">
        <v>349</v>
      </c>
      <c r="J5" s="25" t="s">
        <v>350</v>
      </c>
    </row>
    <row r="6" spans="1:16">
      <c r="A6" s="26" t="s">
        <v>356</v>
      </c>
      <c r="B6" s="26" t="str">
        <f>$A$3&amp;"_"&amp;B$5&amp;"_"&amp;$A6</f>
        <v>NoBk_Tv_SAP</v>
      </c>
      <c r="C6" s="26" t="str">
        <f>$A$3&amp;"_"&amp;C$5&amp;"_"&amp;$A6</f>
        <v>NoBk_AV_SAP</v>
      </c>
      <c r="D6" s="26"/>
      <c r="E6" s="20" t="s">
        <v>0</v>
      </c>
      <c r="F6" s="27"/>
      <c r="G6" s="20" t="s">
        <v>335</v>
      </c>
      <c r="H6" s="19">
        <f t="shared" ref="H6:H14" si="0">INDEX(data,2,MATCH(B6,variabel,0))</f>
        <v>35888674</v>
      </c>
      <c r="I6" s="19">
        <f t="shared" ref="I6:I14" si="1">INDEX(data,2,MATCH(C6,variabel,0))</f>
        <v>14096</v>
      </c>
      <c r="J6" s="27"/>
      <c r="N6" s="18"/>
      <c r="O6" s="18"/>
      <c r="P6" s="18"/>
    </row>
    <row r="7" spans="1:16">
      <c r="A7" s="26" t="s">
        <v>357</v>
      </c>
      <c r="B7" s="26" t="str">
        <f t="shared" ref="B7:D26" si="2">$A$3&amp;"_"&amp;B$5&amp;"_"&amp;$A7</f>
        <v>NoBk_Tv_SAPv</v>
      </c>
      <c r="C7" s="26" t="str">
        <f t="shared" si="2"/>
        <v>NoBk_AV_SAPv</v>
      </c>
      <c r="D7" s="26"/>
      <c r="E7" s="27"/>
      <c r="F7" s="27"/>
      <c r="G7" s="27" t="s">
        <v>331</v>
      </c>
      <c r="H7" s="19">
        <f t="shared" si="0"/>
        <v>0</v>
      </c>
      <c r="I7" s="19">
        <f t="shared" si="1"/>
        <v>0</v>
      </c>
      <c r="J7" s="27"/>
      <c r="N7" s="18"/>
      <c r="O7" s="18"/>
      <c r="P7" s="18"/>
    </row>
    <row r="8" spans="1:16">
      <c r="A8" s="26" t="s">
        <v>358</v>
      </c>
      <c r="B8" s="26" t="str">
        <f t="shared" si="2"/>
        <v>NoBk_Tv_SAPt</v>
      </c>
      <c r="C8" s="26" t="str">
        <f t="shared" si="2"/>
        <v>NoBk_AV_SAPt</v>
      </c>
      <c r="D8" s="26"/>
      <c r="E8" s="27"/>
      <c r="F8" s="27"/>
      <c r="G8" s="27" t="s">
        <v>332</v>
      </c>
      <c r="H8" s="19">
        <f t="shared" si="0"/>
        <v>0</v>
      </c>
      <c r="I8" s="19">
        <f t="shared" si="1"/>
        <v>5237008</v>
      </c>
      <c r="J8" s="27"/>
      <c r="N8" s="18"/>
      <c r="O8" s="18"/>
      <c r="P8" s="18"/>
    </row>
    <row r="9" spans="1:16">
      <c r="A9" s="26" t="s">
        <v>359</v>
      </c>
      <c r="B9" s="26" t="str">
        <f t="shared" si="2"/>
        <v>NoBk_Tv_SAPa</v>
      </c>
      <c r="C9" s="26" t="str">
        <f t="shared" si="2"/>
        <v>NoBk_AV_SAPa</v>
      </c>
      <c r="D9" s="26"/>
      <c r="E9" s="27"/>
      <c r="F9" s="27"/>
      <c r="G9" s="27" t="s">
        <v>333</v>
      </c>
      <c r="H9" s="19">
        <f t="shared" si="0"/>
        <v>0</v>
      </c>
      <c r="I9" s="19">
        <f t="shared" si="1"/>
        <v>0</v>
      </c>
      <c r="J9" s="27"/>
      <c r="N9" s="18"/>
      <c r="O9" s="18"/>
      <c r="P9" s="18"/>
    </row>
    <row r="10" spans="1:16">
      <c r="A10" s="26" t="s">
        <v>364</v>
      </c>
      <c r="B10" s="26" t="str">
        <f t="shared" si="2"/>
        <v>NoBk_Tv_SAU</v>
      </c>
      <c r="C10" s="26" t="str">
        <f t="shared" si="2"/>
        <v>NoBk_AV_SAU</v>
      </c>
      <c r="D10" s="26"/>
      <c r="E10" s="20" t="s">
        <v>1</v>
      </c>
      <c r="F10" s="27"/>
      <c r="G10" s="20" t="s">
        <v>334</v>
      </c>
      <c r="H10" s="19">
        <f t="shared" si="0"/>
        <v>35888674</v>
      </c>
      <c r="I10" s="19">
        <f t="shared" si="1"/>
        <v>5251104</v>
      </c>
      <c r="J10" s="27"/>
      <c r="N10" s="18"/>
      <c r="O10" s="18"/>
      <c r="P10" s="18"/>
    </row>
    <row r="11" spans="1:16">
      <c r="A11" s="26" t="s">
        <v>351</v>
      </c>
      <c r="B11" s="26" t="str">
        <f t="shared" si="2"/>
        <v>NoBk_Tv_ONP</v>
      </c>
      <c r="C11" s="26" t="str">
        <f t="shared" si="2"/>
        <v>NoBk_AV_ONP</v>
      </c>
      <c r="D11" s="26"/>
      <c r="E11" s="20" t="s">
        <v>2</v>
      </c>
      <c r="F11" s="27"/>
      <c r="G11" s="20" t="s">
        <v>336</v>
      </c>
      <c r="H11" s="19">
        <f t="shared" si="0"/>
        <v>42363107</v>
      </c>
      <c r="I11" s="19">
        <f t="shared" si="1"/>
        <v>37087</v>
      </c>
      <c r="J11" s="27"/>
      <c r="N11" s="18"/>
      <c r="O11" s="18"/>
      <c r="P11" s="18"/>
    </row>
    <row r="12" spans="1:16">
      <c r="A12" s="26" t="s">
        <v>352</v>
      </c>
      <c r="B12" s="26" t="str">
        <f t="shared" si="2"/>
        <v>NoBk_Tv_ONVr</v>
      </c>
      <c r="C12" s="26" t="str">
        <f t="shared" si="2"/>
        <v>NoBk_AV_ONVr</v>
      </c>
      <c r="D12" s="26"/>
      <c r="E12" s="27"/>
      <c r="F12" s="27" t="s">
        <v>549</v>
      </c>
      <c r="G12" s="27" t="s">
        <v>331</v>
      </c>
      <c r="H12" s="19">
        <f t="shared" si="0"/>
        <v>0</v>
      </c>
      <c r="I12" s="19">
        <f t="shared" si="1"/>
        <v>0</v>
      </c>
      <c r="J12" s="27"/>
      <c r="N12" s="18"/>
      <c r="O12" s="18"/>
      <c r="P12" s="18"/>
    </row>
    <row r="13" spans="1:16">
      <c r="A13" s="26" t="s">
        <v>360</v>
      </c>
      <c r="B13" s="26" t="str">
        <f t="shared" si="2"/>
        <v>NoBk_Tv_ONr</v>
      </c>
      <c r="C13" s="26" t="str">
        <f t="shared" si="2"/>
        <v>NoBk_AV_ONr</v>
      </c>
      <c r="D13" s="26"/>
      <c r="E13" s="27"/>
      <c r="F13" s="27" t="s">
        <v>550</v>
      </c>
      <c r="G13" s="27" t="s">
        <v>337</v>
      </c>
      <c r="H13" s="19">
        <f t="shared" si="0"/>
        <v>6830714</v>
      </c>
      <c r="I13" s="19">
        <f t="shared" si="1"/>
        <v>-2421</v>
      </c>
      <c r="J13" s="27"/>
      <c r="N13" s="18"/>
      <c r="O13" s="18"/>
      <c r="P13" s="18"/>
    </row>
    <row r="14" spans="1:16">
      <c r="A14" s="26" t="s">
        <v>354</v>
      </c>
      <c r="B14" s="26" t="str">
        <f t="shared" si="2"/>
        <v>NoBk_Tv_ONUd</v>
      </c>
      <c r="C14" s="26" t="str">
        <f t="shared" si="2"/>
        <v>NoBk_AV_ONUd</v>
      </c>
      <c r="D14" s="26"/>
      <c r="E14" s="27"/>
      <c r="F14" s="27" t="s">
        <v>575</v>
      </c>
      <c r="G14" s="27" t="s">
        <v>338</v>
      </c>
      <c r="H14" s="19">
        <f t="shared" si="0"/>
        <v>20000</v>
      </c>
      <c r="I14" s="19">
        <f t="shared" si="1"/>
        <v>0</v>
      </c>
      <c r="J14" s="27"/>
      <c r="N14" s="18"/>
      <c r="O14" s="18"/>
      <c r="P14" s="18"/>
    </row>
    <row r="15" spans="1:16">
      <c r="A15" s="26" t="s">
        <v>355</v>
      </c>
      <c r="B15" s="26" t="str">
        <f t="shared" si="2"/>
        <v>NoBk_Tv_ONfa</v>
      </c>
      <c r="C15" s="26" t="str">
        <f t="shared" si="2"/>
        <v>NoBk_AV_ONfa</v>
      </c>
      <c r="D15" s="26"/>
      <c r="E15" s="27"/>
      <c r="F15" s="27" t="s">
        <v>576</v>
      </c>
      <c r="G15" s="27" t="s">
        <v>339</v>
      </c>
      <c r="H15" s="27"/>
      <c r="I15" s="19">
        <f>INDEX(data,2,MATCH(C15,variabel,0))</f>
        <v>0</v>
      </c>
      <c r="J15" s="27"/>
      <c r="N15" s="18"/>
      <c r="O15" s="18"/>
      <c r="P15" s="18"/>
    </row>
    <row r="16" spans="1:16">
      <c r="A16" s="26" t="s">
        <v>361</v>
      </c>
      <c r="B16" s="26" t="str">
        <f t="shared" si="2"/>
        <v>NoBk_Tv_ONak</v>
      </c>
      <c r="C16" s="26" t="str">
        <f t="shared" si="2"/>
        <v>NoBk_AV_ONak</v>
      </c>
      <c r="D16" s="26"/>
      <c r="E16" s="27"/>
      <c r="F16" s="27" t="s">
        <v>577</v>
      </c>
      <c r="G16" s="27" t="s">
        <v>340</v>
      </c>
      <c r="H16" s="19">
        <f>INDEX(data,2,MATCH(B16,variabel,0))</f>
        <v>-267467</v>
      </c>
      <c r="I16" s="19">
        <f>INDEX(data,2,MATCH(C16,variabel,0))</f>
        <v>0</v>
      </c>
      <c r="J16" s="27"/>
      <c r="N16" s="18"/>
      <c r="O16" s="18"/>
      <c r="P16" s="18"/>
    </row>
    <row r="17" spans="1:16">
      <c r="A17" s="26" t="s">
        <v>362</v>
      </c>
      <c r="B17" s="26" t="str">
        <f t="shared" si="2"/>
        <v>NoBk_Tv_ONyon</v>
      </c>
      <c r="C17" s="26" t="str">
        <f t="shared" si="2"/>
        <v>NoBk_AV_ONyon</v>
      </c>
      <c r="D17" s="26"/>
      <c r="E17" s="27"/>
      <c r="F17" s="27" t="s">
        <v>578</v>
      </c>
      <c r="G17" s="27" t="s">
        <v>341</v>
      </c>
      <c r="H17" s="27"/>
      <c r="I17" s="19">
        <f>INDEX(data,2,MATCH(C17,variabel,0))</f>
        <v>0</v>
      </c>
      <c r="J17" s="27"/>
      <c r="N17" s="18"/>
      <c r="O17" s="18"/>
      <c r="P17" s="18"/>
    </row>
    <row r="18" spans="1:16">
      <c r="A18" s="26" t="s">
        <v>363</v>
      </c>
      <c r="B18" s="26" t="str">
        <f t="shared" si="2"/>
        <v>NoBk_Tv_ONton</v>
      </c>
      <c r="C18" s="26" t="str">
        <f t="shared" si="2"/>
        <v>NoBk_AV_ONton</v>
      </c>
      <c r="D18" s="26"/>
      <c r="E18" s="27"/>
      <c r="F18" s="27" t="s">
        <v>579</v>
      </c>
      <c r="G18" s="27" t="s">
        <v>342</v>
      </c>
      <c r="H18" s="19">
        <f t="shared" ref="H18:H24" si="3">INDEX(data,2,MATCH(B18,variabel,0))</f>
        <v>0</v>
      </c>
      <c r="I18" s="19">
        <f>INDEX(data,2,MATCH(C18,variabel,0))</f>
        <v>0</v>
      </c>
      <c r="J18" s="27"/>
      <c r="N18" s="18"/>
      <c r="O18" s="18"/>
      <c r="P18" s="18"/>
    </row>
    <row r="19" spans="1:16">
      <c r="A19" s="26" t="s">
        <v>353</v>
      </c>
      <c r="B19" s="26" t="str">
        <f t="shared" si="2"/>
        <v>NoBk_Tv_ONU</v>
      </c>
      <c r="C19" s="26" t="str">
        <f t="shared" si="2"/>
        <v>NoBk_AV_ONU</v>
      </c>
      <c r="D19" s="26"/>
      <c r="E19" s="20" t="s">
        <v>3</v>
      </c>
      <c r="F19" s="27"/>
      <c r="G19" s="20" t="s">
        <v>343</v>
      </c>
      <c r="H19" s="19">
        <f t="shared" si="3"/>
        <v>48906354</v>
      </c>
      <c r="I19" s="19">
        <f>INDEX(data,2,MATCH(C19,variabel,0))</f>
        <v>34666</v>
      </c>
      <c r="J19" s="27"/>
      <c r="N19" s="18"/>
      <c r="O19" s="18"/>
      <c r="P19" s="18"/>
    </row>
    <row r="20" spans="1:16">
      <c r="A20" s="26" t="s">
        <v>365</v>
      </c>
      <c r="B20" s="26" t="str">
        <f t="shared" si="2"/>
        <v>NoBk_Tv_KiM</v>
      </c>
      <c r="C20" s="26" t="str">
        <f t="shared" si="2"/>
        <v>NoBk_AV_KiM</v>
      </c>
      <c r="D20" s="26"/>
      <c r="E20" s="20" t="s">
        <v>4</v>
      </c>
      <c r="F20" s="27"/>
      <c r="G20" s="20" t="s">
        <v>344</v>
      </c>
      <c r="H20" s="19">
        <f t="shared" si="3"/>
        <v>0</v>
      </c>
      <c r="I20" s="27"/>
      <c r="J20" s="27"/>
      <c r="N20" s="18"/>
      <c r="O20" s="18"/>
      <c r="P20" s="18"/>
    </row>
    <row r="21" spans="1:16">
      <c r="A21" s="26" t="s">
        <v>366</v>
      </c>
      <c r="B21" s="26" t="str">
        <f t="shared" si="2"/>
        <v>NoBk_Tv_BBU</v>
      </c>
      <c r="C21" s="26" t="str">
        <f t="shared" si="2"/>
        <v>NoBk_AV_BBU</v>
      </c>
      <c r="D21" s="26"/>
      <c r="E21" s="20" t="s">
        <v>5</v>
      </c>
      <c r="F21" s="27"/>
      <c r="G21" s="20" t="s">
        <v>692</v>
      </c>
      <c r="H21" s="19">
        <f t="shared" si="3"/>
        <v>84795028</v>
      </c>
      <c r="I21" s="19">
        <f>INDEX(data,2,MATCH(C21,variabel,0))</f>
        <v>5285770</v>
      </c>
      <c r="J21" s="27"/>
      <c r="N21" s="18"/>
      <c r="O21" s="18"/>
      <c r="P21" s="18"/>
    </row>
    <row r="22" spans="1:16">
      <c r="A22" s="26" t="s">
        <v>367</v>
      </c>
      <c r="B22" s="26" t="str">
        <f t="shared" si="2"/>
        <v>NoBk_Tv_hKre</v>
      </c>
      <c r="C22" s="26" t="str">
        <f t="shared" si="2"/>
        <v>NoBk_AV_hKre</v>
      </c>
      <c r="D22" s="26"/>
      <c r="E22" s="27"/>
      <c r="F22" s="27"/>
      <c r="G22" s="27" t="s">
        <v>346</v>
      </c>
      <c r="H22" s="19">
        <f t="shared" si="3"/>
        <v>83726668</v>
      </c>
      <c r="I22" s="19">
        <f>INDEX(data,2,MATCH(C22,variabel,0))</f>
        <v>0</v>
      </c>
      <c r="J22" s="27"/>
      <c r="N22" s="18"/>
      <c r="O22" s="18"/>
      <c r="P22" s="18"/>
    </row>
    <row r="23" spans="1:16">
      <c r="A23" s="26" t="s">
        <v>368</v>
      </c>
      <c r="B23" s="26" t="str">
        <f t="shared" si="2"/>
        <v>NoBk_Tv_BVP</v>
      </c>
      <c r="C23" s="26" t="str">
        <f t="shared" si="2"/>
        <v>NoBk_AV_BVP</v>
      </c>
      <c r="D23" s="26"/>
      <c r="E23" s="20" t="s">
        <v>6</v>
      </c>
      <c r="F23" s="27"/>
      <c r="G23" s="20" t="s">
        <v>345</v>
      </c>
      <c r="H23" s="19">
        <f t="shared" si="3"/>
        <v>78251781</v>
      </c>
      <c r="I23" s="19">
        <f>INDEX(data,2,MATCH(C23,variabel,0))</f>
        <v>50247</v>
      </c>
      <c r="J23" s="27"/>
      <c r="N23" s="18"/>
      <c r="O23" s="18"/>
      <c r="P23" s="18"/>
    </row>
    <row r="24" spans="1:16">
      <c r="A24" s="26" t="s">
        <v>709</v>
      </c>
      <c r="B24" s="26" t="str">
        <f t="shared" si="2"/>
        <v>NoBk_Tv_hKred</v>
      </c>
      <c r="C24" s="26" t="str">
        <f t="shared" si="2"/>
        <v>NoBk_AV_hKred</v>
      </c>
      <c r="D24" s="26"/>
      <c r="E24" s="27"/>
      <c r="F24" s="27"/>
      <c r="G24" s="27" t="s">
        <v>346</v>
      </c>
      <c r="H24" s="19">
        <f t="shared" si="3"/>
        <v>77231208</v>
      </c>
      <c r="I24" s="19">
        <f>INDEX(data,2,MATCH(C24,variabel,0))</f>
        <v>0</v>
      </c>
      <c r="J24" s="27"/>
      <c r="N24" s="18"/>
      <c r="O24" s="18"/>
      <c r="P24" s="18"/>
    </row>
    <row r="25" spans="1:16">
      <c r="A25" s="26"/>
      <c r="B25" s="26"/>
      <c r="C25" s="26"/>
      <c r="D25" s="26"/>
      <c r="E25" s="27"/>
      <c r="F25" s="27"/>
      <c r="G25" s="27"/>
      <c r="H25" s="27"/>
      <c r="I25" s="27"/>
      <c r="J25" s="27"/>
      <c r="N25" s="18"/>
      <c r="O25" s="18"/>
      <c r="P25" s="18"/>
    </row>
    <row r="26" spans="1:16">
      <c r="A26" s="26" t="s">
        <v>369</v>
      </c>
      <c r="B26" s="26" t="str">
        <f t="shared" si="2"/>
        <v>NoBk_Tv_EfTgh</v>
      </c>
      <c r="C26" s="26" t="str">
        <f t="shared" si="2"/>
        <v>NoBk_AV_EfTgh</v>
      </c>
      <c r="D26" s="26" t="str">
        <f t="shared" si="2"/>
        <v>NoBk_XV_EfTgh</v>
      </c>
      <c r="E26" s="27"/>
      <c r="F26" s="27"/>
      <c r="G26" s="20" t="s">
        <v>347</v>
      </c>
      <c r="H26" s="19">
        <f>INDEX(data,2,MATCH(B26,variabel,0))</f>
        <v>2000000</v>
      </c>
      <c r="I26" s="19">
        <f>INDEX(data,2,MATCH(C26,variabel,0))</f>
        <v>0</v>
      </c>
      <c r="J26" s="19">
        <f>INDEX(data,2,MATCH(D26,variabel,0))</f>
        <v>0</v>
      </c>
      <c r="N26" s="18"/>
      <c r="O26" s="18"/>
      <c r="P26" s="18"/>
    </row>
  </sheetData>
  <sheetProtection password="BF77" sheet="1"/>
  <mergeCells count="1">
    <mergeCell ref="E3:J4"/>
  </mergeCells>
  <hyperlinks>
    <hyperlink ref="E1" location="Indhold!H2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K20"/>
  <sheetViews>
    <sheetView showGridLines="0" topLeftCell="D1" zoomScaleNormal="100" workbookViewId="0">
      <selection activeCell="E29" sqref="E29"/>
    </sheetView>
  </sheetViews>
  <sheetFormatPr defaultColWidth="11.42578125" defaultRowHeight="15"/>
  <cols>
    <col min="1" max="1" width="14.85546875" hidden="1" customWidth="1"/>
    <col min="2" max="2" width="16.42578125" hidden="1" customWidth="1"/>
    <col min="3" max="3" width="19.140625" hidden="1" customWidth="1"/>
    <col min="4" max="4" width="6.5703125" customWidth="1"/>
    <col min="5" max="5" width="69.85546875" customWidth="1"/>
    <col min="6" max="7" width="14.5703125" customWidth="1"/>
    <col min="8" max="8" width="6.140625" customWidth="1"/>
  </cols>
  <sheetData>
    <row r="1" spans="1:11">
      <c r="D1" s="21" t="s">
        <v>734</v>
      </c>
    </row>
    <row r="2" spans="1:11">
      <c r="E2" s="29"/>
    </row>
    <row r="3" spans="1:11" ht="40.5" customHeight="1">
      <c r="A3" s="10" t="s">
        <v>778</v>
      </c>
      <c r="B3" s="10" t="s">
        <v>807</v>
      </c>
      <c r="D3" s="67" t="s">
        <v>853</v>
      </c>
      <c r="E3" s="67"/>
      <c r="F3" s="67"/>
      <c r="G3" s="67"/>
    </row>
    <row r="4" spans="1:11" ht="54" customHeight="1">
      <c r="A4" s="22" t="s">
        <v>31</v>
      </c>
      <c r="B4" s="22" t="s">
        <v>809</v>
      </c>
      <c r="C4" s="22" t="s">
        <v>399</v>
      </c>
      <c r="D4" s="27"/>
      <c r="E4" s="32"/>
      <c r="F4" s="25" t="s">
        <v>374</v>
      </c>
      <c r="G4" s="25" t="s">
        <v>375</v>
      </c>
    </row>
    <row r="5" spans="1:11">
      <c r="A5" s="26" t="s">
        <v>356</v>
      </c>
      <c r="B5" s="26" t="str">
        <f>$A$3&amp;"_"&amp;B$4&amp;"_"&amp;$A5</f>
        <v>Noba_GO_SAP</v>
      </c>
      <c r="C5" s="26" t="str">
        <f>$A$3&amp;"_"&amp;C$4&amp;"_"&amp;$A5</f>
        <v>Noba_XIA_SAP</v>
      </c>
      <c r="D5" s="20" t="s">
        <v>0</v>
      </c>
      <c r="E5" s="20" t="s">
        <v>335</v>
      </c>
      <c r="F5" s="19">
        <f t="shared" ref="F5:G9" si="0">INDEX(data,2,MATCH(B5,variabel,0))</f>
        <v>0</v>
      </c>
      <c r="G5" s="19">
        <f t="shared" si="0"/>
        <v>967074</v>
      </c>
      <c r="J5" s="18"/>
      <c r="K5" s="18"/>
    </row>
    <row r="6" spans="1:11">
      <c r="A6" s="26" t="s">
        <v>378</v>
      </c>
      <c r="B6" s="26" t="str">
        <f t="shared" ref="B6:C20" si="1">$A$3&amp;"_"&amp;B$4&amp;"_"&amp;$A6</f>
        <v>Noba_GO_SAV</v>
      </c>
      <c r="C6" s="26" t="str">
        <f t="shared" si="1"/>
        <v>Noba_XIA_SAV</v>
      </c>
      <c r="D6" s="20"/>
      <c r="E6" s="27" t="s">
        <v>526</v>
      </c>
      <c r="F6" s="19">
        <f t="shared" si="0"/>
        <v>0</v>
      </c>
      <c r="G6" s="19">
        <f t="shared" si="0"/>
        <v>0</v>
      </c>
      <c r="J6" s="18"/>
      <c r="K6" s="18"/>
    </row>
    <row r="7" spans="1:11">
      <c r="A7" s="26" t="s">
        <v>379</v>
      </c>
      <c r="B7" s="26" t="str">
        <f t="shared" si="1"/>
        <v>Noba_GO_SAT</v>
      </c>
      <c r="C7" s="26" t="str">
        <f t="shared" si="1"/>
        <v>Noba_XIA_SAT</v>
      </c>
      <c r="D7" s="20"/>
      <c r="E7" s="27" t="s">
        <v>525</v>
      </c>
      <c r="F7" s="19">
        <f t="shared" si="0"/>
        <v>0</v>
      </c>
      <c r="G7" s="19">
        <f t="shared" si="0"/>
        <v>351497</v>
      </c>
      <c r="J7" s="18"/>
      <c r="K7" s="18"/>
    </row>
    <row r="8" spans="1:11">
      <c r="A8" s="26" t="s">
        <v>380</v>
      </c>
      <c r="B8" s="26" t="str">
        <f t="shared" si="1"/>
        <v>Noba_GO_SAA</v>
      </c>
      <c r="C8" s="26" t="str">
        <f t="shared" si="1"/>
        <v>Noba_XIA_SAA</v>
      </c>
      <c r="D8" s="20"/>
      <c r="E8" s="27" t="s">
        <v>527</v>
      </c>
      <c r="F8" s="19">
        <f t="shared" si="0"/>
        <v>0</v>
      </c>
      <c r="G8" s="19">
        <f t="shared" si="0"/>
        <v>146220</v>
      </c>
      <c r="J8" s="18"/>
      <c r="K8" s="18"/>
    </row>
    <row r="9" spans="1:11">
      <c r="A9" s="26" t="s">
        <v>364</v>
      </c>
      <c r="B9" s="26" t="str">
        <f t="shared" si="1"/>
        <v>Noba_GO_SAU</v>
      </c>
      <c r="C9" s="26" t="str">
        <f t="shared" si="1"/>
        <v>Noba_XIA_SAU</v>
      </c>
      <c r="D9" s="20" t="s">
        <v>1</v>
      </c>
      <c r="E9" s="20" t="s">
        <v>334</v>
      </c>
      <c r="F9" s="19">
        <f t="shared" si="0"/>
        <v>0</v>
      </c>
      <c r="G9" s="19">
        <f t="shared" si="0"/>
        <v>1172351</v>
      </c>
      <c r="J9" s="18"/>
      <c r="K9" s="18"/>
    </row>
    <row r="10" spans="1:11">
      <c r="A10" s="26"/>
      <c r="B10" s="26" t="str">
        <f t="shared" si="1"/>
        <v>Noba_GO_</v>
      </c>
      <c r="C10" s="26" t="str">
        <f t="shared" si="1"/>
        <v>Noba_XIA_</v>
      </c>
      <c r="D10" s="20"/>
      <c r="E10" s="20"/>
      <c r="F10" s="28"/>
      <c r="G10" s="28"/>
      <c r="J10" s="18"/>
      <c r="K10" s="18"/>
    </row>
    <row r="11" spans="1:11">
      <c r="A11" s="26" t="s">
        <v>381</v>
      </c>
      <c r="B11" s="26" t="str">
        <f t="shared" si="1"/>
        <v>Noba_GO_ANP</v>
      </c>
      <c r="C11" s="26" t="str">
        <f t="shared" si="1"/>
        <v>Noba_XIA_ANP</v>
      </c>
      <c r="D11" s="20" t="s">
        <v>2</v>
      </c>
      <c r="E11" s="20" t="s">
        <v>712</v>
      </c>
      <c r="F11" s="19">
        <f>INDEX(data,2,MATCH(B11,variabel,0))</f>
        <v>0</v>
      </c>
      <c r="G11" s="19">
        <f>INDEX(data,2,MATCH(C11,variabel,0))</f>
        <v>518586</v>
      </c>
      <c r="J11" s="18"/>
      <c r="K11" s="18"/>
    </row>
    <row r="12" spans="1:11">
      <c r="A12" s="26" t="s">
        <v>382</v>
      </c>
      <c r="B12" s="26" t="str">
        <f t="shared" si="1"/>
        <v>Noba_GO_ANV</v>
      </c>
      <c r="C12" s="26" t="str">
        <f t="shared" si="1"/>
        <v>Noba_XIA_ANV</v>
      </c>
      <c r="D12" s="20"/>
      <c r="E12" s="27" t="s">
        <v>526</v>
      </c>
      <c r="F12" s="19">
        <f>INDEX(data,2,MATCH(B12,variabel,0))</f>
        <v>0</v>
      </c>
      <c r="G12" s="19">
        <f>INDEX(data,2,MATCH(C12,variabel,0))</f>
        <v>0</v>
      </c>
      <c r="J12" s="18"/>
      <c r="K12" s="18"/>
    </row>
    <row r="13" spans="1:11">
      <c r="A13" s="26" t="s">
        <v>383</v>
      </c>
      <c r="B13" s="26" t="str">
        <f t="shared" si="1"/>
        <v>Noba_GO_ANA</v>
      </c>
      <c r="C13" s="26" t="str">
        <f t="shared" si="1"/>
        <v>Noba_XIA_ANA</v>
      </c>
      <c r="D13" s="20"/>
      <c r="E13" s="27" t="s">
        <v>528</v>
      </c>
      <c r="F13" s="28"/>
      <c r="G13" s="19">
        <f>INDEX(data,2,MATCH(C13,variabel,0))</f>
        <v>77849</v>
      </c>
      <c r="J13" s="18"/>
      <c r="K13" s="18"/>
    </row>
    <row r="14" spans="1:11">
      <c r="A14" s="26" t="s">
        <v>384</v>
      </c>
      <c r="B14" s="26" t="str">
        <f t="shared" si="1"/>
        <v>Noba_GO_ANN</v>
      </c>
      <c r="C14" s="26" t="str">
        <f t="shared" si="1"/>
        <v>Noba_XIA_ANN</v>
      </c>
      <c r="D14" s="20"/>
      <c r="E14" s="27" t="s">
        <v>529</v>
      </c>
      <c r="F14" s="19">
        <f>INDEX(data,2,MATCH(B14,variabel,0))</f>
        <v>0</v>
      </c>
      <c r="G14" s="19">
        <f>INDEX(data,2,MATCH(C14,variabel,0))</f>
        <v>0</v>
      </c>
      <c r="J14" s="18"/>
      <c r="K14" s="18"/>
    </row>
    <row r="15" spans="1:11">
      <c r="A15" s="26" t="s">
        <v>385</v>
      </c>
      <c r="B15" s="26" t="str">
        <f t="shared" si="1"/>
        <v>Noba_GO_ANTA</v>
      </c>
      <c r="C15" s="26" t="str">
        <f t="shared" si="1"/>
        <v>Noba_XIA_ANTA</v>
      </c>
      <c r="D15" s="20"/>
      <c r="E15" s="27" t="s">
        <v>530</v>
      </c>
      <c r="F15" s="28"/>
      <c r="G15" s="19">
        <f>INDEX(data,2,MATCH(C15,variabel,0))</f>
        <v>0</v>
      </c>
      <c r="J15" s="18"/>
      <c r="K15" s="18"/>
    </row>
    <row r="16" spans="1:11">
      <c r="A16" s="26" t="s">
        <v>386</v>
      </c>
      <c r="B16" s="26" t="str">
        <f t="shared" si="1"/>
        <v>Noba_GO_ANTN</v>
      </c>
      <c r="C16" s="26" t="str">
        <f t="shared" si="1"/>
        <v>Noba_XIA_ANTN</v>
      </c>
      <c r="D16" s="20"/>
      <c r="E16" s="27" t="s">
        <v>531</v>
      </c>
      <c r="F16" s="19">
        <f>INDEX(data,2,MATCH(B16,variabel,0))</f>
        <v>0</v>
      </c>
      <c r="G16" s="19">
        <f>INDEX(data,2,MATCH(C16,variabel,0))</f>
        <v>0</v>
      </c>
      <c r="J16" s="18"/>
      <c r="K16" s="18"/>
    </row>
    <row r="17" spans="1:11">
      <c r="A17" s="26" t="s">
        <v>387</v>
      </c>
      <c r="B17" s="26" t="str">
        <f t="shared" si="1"/>
        <v>Noba_GO_ANU</v>
      </c>
      <c r="C17" s="26" t="str">
        <f t="shared" si="1"/>
        <v>Noba_XIA_ANU</v>
      </c>
      <c r="D17" s="20" t="s">
        <v>3</v>
      </c>
      <c r="E17" s="20" t="s">
        <v>711</v>
      </c>
      <c r="F17" s="19">
        <f>INDEX(data,2,MATCH(B17,variabel,0))</f>
        <v>0</v>
      </c>
      <c r="G17" s="19">
        <f>INDEX(data,2,MATCH(C17,variabel,0))</f>
        <v>596435</v>
      </c>
      <c r="J17" s="18"/>
      <c r="K17" s="18"/>
    </row>
    <row r="18" spans="1:11">
      <c r="A18" s="26"/>
      <c r="B18" s="26" t="str">
        <f t="shared" si="1"/>
        <v>Noba_GO_</v>
      </c>
      <c r="C18" s="26" t="str">
        <f t="shared" si="1"/>
        <v>Noba_XIA_</v>
      </c>
      <c r="D18" s="20"/>
      <c r="E18" s="20"/>
      <c r="F18" s="28"/>
      <c r="G18" s="28"/>
      <c r="J18" s="18"/>
      <c r="K18" s="18"/>
    </row>
    <row r="19" spans="1:11">
      <c r="A19" s="26" t="s">
        <v>388</v>
      </c>
      <c r="B19" s="26" t="str">
        <f t="shared" si="1"/>
        <v>Noba_GO_BehU</v>
      </c>
      <c r="C19" s="26" t="str">
        <f t="shared" si="1"/>
        <v>Noba_XIA_BehU</v>
      </c>
      <c r="D19" s="20" t="s">
        <v>4</v>
      </c>
      <c r="E19" s="20" t="s">
        <v>710</v>
      </c>
      <c r="F19" s="19">
        <f>INDEX(data,2,MATCH(B19,variabel,0))</f>
        <v>0</v>
      </c>
      <c r="G19" s="19">
        <f>INDEX(data,2,MATCH(C19,variabel,0))</f>
        <v>575916</v>
      </c>
      <c r="J19" s="18"/>
      <c r="K19" s="18"/>
    </row>
    <row r="20" spans="1:11">
      <c r="A20" s="26" t="s">
        <v>368</v>
      </c>
      <c r="B20" s="26" t="str">
        <f t="shared" si="1"/>
        <v>Noba_GO_BVP</v>
      </c>
      <c r="C20" s="26" t="str">
        <f t="shared" si="1"/>
        <v>Noba_XIA_BVP</v>
      </c>
      <c r="D20" s="27"/>
      <c r="E20" s="27" t="s">
        <v>345</v>
      </c>
      <c r="F20" s="19">
        <f>INDEX(data,2,MATCH(B20,variabel,0))</f>
        <v>0</v>
      </c>
      <c r="G20" s="19">
        <f>INDEX(data,2,MATCH(C20,variabel,0))</f>
        <v>448488</v>
      </c>
      <c r="J20" s="18"/>
      <c r="K20" s="18"/>
    </row>
  </sheetData>
  <sheetProtection password="BF77" sheet="1"/>
  <mergeCells count="1">
    <mergeCell ref="D3:G3"/>
  </mergeCells>
  <hyperlinks>
    <hyperlink ref="D1" location="Indhold!H2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1:K14"/>
  <sheetViews>
    <sheetView showGridLines="0" topLeftCell="D1" zoomScaleNormal="100" workbookViewId="0">
      <selection activeCell="E20" sqref="E20"/>
    </sheetView>
  </sheetViews>
  <sheetFormatPr defaultColWidth="11.42578125" defaultRowHeight="15"/>
  <cols>
    <col min="1" max="1" width="12.85546875" hidden="1" customWidth="1"/>
    <col min="2" max="2" width="17.42578125" hidden="1" customWidth="1"/>
    <col min="3" max="3" width="18" hidden="1" customWidth="1"/>
    <col min="4" max="4" width="6.42578125" customWidth="1"/>
    <col min="5" max="5" width="73.85546875" customWidth="1"/>
    <col min="6" max="6" width="13.42578125" customWidth="1"/>
    <col min="7" max="7" width="12.85546875" customWidth="1"/>
    <col min="8" max="8" width="5.140625" customWidth="1"/>
  </cols>
  <sheetData>
    <row r="1" spans="1:11">
      <c r="D1" s="21" t="s">
        <v>734</v>
      </c>
    </row>
    <row r="2" spans="1:11">
      <c r="E2" s="29"/>
    </row>
    <row r="3" spans="1:11" ht="35.25" customHeight="1">
      <c r="A3" s="10" t="s">
        <v>715</v>
      </c>
      <c r="B3" s="10" t="s">
        <v>807</v>
      </c>
      <c r="D3" s="73" t="s">
        <v>779</v>
      </c>
      <c r="E3" s="82"/>
      <c r="F3" s="82"/>
      <c r="G3" s="82"/>
    </row>
    <row r="4" spans="1:11" ht="48" customHeight="1">
      <c r="A4" s="22" t="s">
        <v>31</v>
      </c>
      <c r="B4" s="22" t="s">
        <v>107</v>
      </c>
      <c r="C4" s="22" t="s">
        <v>108</v>
      </c>
      <c r="D4" s="27"/>
      <c r="E4" s="20"/>
      <c r="F4" s="25" t="s">
        <v>376</v>
      </c>
      <c r="G4" s="25" t="s">
        <v>377</v>
      </c>
    </row>
    <row r="5" spans="1:11">
      <c r="A5" s="26" t="s">
        <v>389</v>
      </c>
      <c r="B5" s="26" t="str">
        <f>$A$3&amp;"_"&amp;B$4&amp;"_"&amp;$A5</f>
        <v>NoGb_Iejd_GBP</v>
      </c>
      <c r="C5" s="26" t="str">
        <f>$A$3&amp;"_"&amp;C$4&amp;"_"&amp;$A5</f>
        <v>NoGb_Dejd_GBP</v>
      </c>
      <c r="D5" s="20" t="s">
        <v>0</v>
      </c>
      <c r="E5" s="20" t="s">
        <v>714</v>
      </c>
      <c r="F5" s="19">
        <f t="shared" ref="F5:G8" si="0">INDEX(data,2,MATCH(B5,variabel,0))</f>
        <v>0</v>
      </c>
      <c r="G5" s="19">
        <f t="shared" si="0"/>
        <v>150000</v>
      </c>
      <c r="J5" s="18"/>
      <c r="K5" s="18"/>
    </row>
    <row r="6" spans="1:11">
      <c r="A6" s="26" t="s">
        <v>390</v>
      </c>
      <c r="B6" s="26" t="str">
        <f t="shared" ref="B6:C14" si="1">$A$3&amp;"_"&amp;B$4&amp;"_"&amp;$A6</f>
        <v>NoGb_Iejd_GBV</v>
      </c>
      <c r="C6" s="26" t="str">
        <f t="shared" si="1"/>
        <v>NoGb_Dejd_GBV</v>
      </c>
      <c r="D6" s="27" t="s">
        <v>1</v>
      </c>
      <c r="E6" s="27" t="s">
        <v>526</v>
      </c>
      <c r="F6" s="19">
        <f t="shared" si="0"/>
        <v>0</v>
      </c>
      <c r="G6" s="19">
        <f t="shared" si="0"/>
        <v>0</v>
      </c>
      <c r="J6" s="18"/>
      <c r="K6" s="18"/>
    </row>
    <row r="7" spans="1:11">
      <c r="A7" s="26" t="s">
        <v>391</v>
      </c>
      <c r="B7" s="26" t="str">
        <f t="shared" si="1"/>
        <v>NoGb_Iejd_GBT</v>
      </c>
      <c r="C7" s="26" t="str">
        <f t="shared" si="1"/>
        <v>NoGb_Dejd_GBT</v>
      </c>
      <c r="D7" s="27" t="s">
        <v>2</v>
      </c>
      <c r="E7" s="27" t="s">
        <v>532</v>
      </c>
      <c r="F7" s="19">
        <f t="shared" si="0"/>
        <v>0</v>
      </c>
      <c r="G7" s="19">
        <f t="shared" si="0"/>
        <v>0</v>
      </c>
      <c r="J7" s="18"/>
      <c r="K7" s="18"/>
    </row>
    <row r="8" spans="1:11">
      <c r="A8" s="26" t="s">
        <v>392</v>
      </c>
      <c r="B8" s="26" t="str">
        <f t="shared" si="1"/>
        <v>NoGb_Iejd_GBA</v>
      </c>
      <c r="C8" s="26" t="str">
        <f t="shared" si="1"/>
        <v>NoGb_Dejd_GBA</v>
      </c>
      <c r="D8" s="27" t="s">
        <v>3</v>
      </c>
      <c r="E8" s="27" t="s">
        <v>533</v>
      </c>
      <c r="F8" s="19">
        <f t="shared" si="0"/>
        <v>0</v>
      </c>
      <c r="G8" s="19">
        <f t="shared" si="0"/>
        <v>0</v>
      </c>
      <c r="J8" s="18"/>
      <c r="K8" s="18"/>
    </row>
    <row r="9" spans="1:11">
      <c r="A9" s="26" t="s">
        <v>393</v>
      </c>
      <c r="B9" s="26" t="str">
        <f t="shared" si="1"/>
        <v>NoGb_Iejd_GBAfs</v>
      </c>
      <c r="C9" s="26" t="str">
        <f t="shared" si="1"/>
        <v>NoGb_Dejd_GBAfs</v>
      </c>
      <c r="D9" s="27" t="s">
        <v>4</v>
      </c>
      <c r="E9" s="27" t="s">
        <v>534</v>
      </c>
      <c r="F9" s="28"/>
      <c r="G9" s="19">
        <f>INDEX(data,2,MATCH(C9,variabel,0))</f>
        <v>500</v>
      </c>
      <c r="J9" s="18"/>
      <c r="K9" s="18"/>
    </row>
    <row r="10" spans="1:11">
      <c r="A10" s="26" t="s">
        <v>394</v>
      </c>
      <c r="B10" s="26" t="str">
        <f t="shared" si="1"/>
        <v>NoGb_Iejd_GBS</v>
      </c>
      <c r="C10" s="26" t="str">
        <f t="shared" si="1"/>
        <v>NoGb_Dejd_GBS</v>
      </c>
      <c r="D10" s="27" t="s">
        <v>5</v>
      </c>
      <c r="E10" s="27" t="s">
        <v>535</v>
      </c>
      <c r="F10" s="28"/>
      <c r="G10" s="19">
        <f>INDEX(data,2,MATCH(C10,variabel,0))</f>
        <v>0</v>
      </c>
      <c r="J10" s="18"/>
      <c r="K10" s="18"/>
    </row>
    <row r="11" spans="1:11">
      <c r="A11" s="26" t="s">
        <v>395</v>
      </c>
      <c r="B11" s="26" t="str">
        <f t="shared" si="1"/>
        <v>NoGb_Iejd_GBN</v>
      </c>
      <c r="C11" s="26" t="str">
        <f t="shared" si="1"/>
        <v>NoGb_Dejd_GBN</v>
      </c>
      <c r="D11" s="27" t="s">
        <v>6</v>
      </c>
      <c r="E11" s="27" t="s">
        <v>536</v>
      </c>
      <c r="F11" s="28"/>
      <c r="G11" s="19">
        <f>INDEX(data,2,MATCH(C11,variabel,0))</f>
        <v>0</v>
      </c>
      <c r="J11" s="18"/>
      <c r="K11" s="18"/>
    </row>
    <row r="12" spans="1:11">
      <c r="A12" s="26" t="s">
        <v>397</v>
      </c>
      <c r="B12" s="26" t="str">
        <f t="shared" si="1"/>
        <v>NoGb_Iejd_GBR</v>
      </c>
      <c r="C12" s="26" t="str">
        <f t="shared" si="1"/>
        <v>NoGb_Dejd_GBR</v>
      </c>
      <c r="D12" s="27" t="s">
        <v>7</v>
      </c>
      <c r="E12" s="27" t="s">
        <v>537</v>
      </c>
      <c r="F12" s="19">
        <f>INDEX(data,2,MATCH(B12,variabel,0))</f>
        <v>0</v>
      </c>
      <c r="G12" s="28"/>
      <c r="J12" s="18"/>
      <c r="K12" s="18"/>
    </row>
    <row r="13" spans="1:11">
      <c r="A13" s="26" t="s">
        <v>396</v>
      </c>
      <c r="B13" s="26" t="str">
        <f t="shared" si="1"/>
        <v>NoGb_Iejd_GBX</v>
      </c>
      <c r="C13" s="26" t="str">
        <f t="shared" si="1"/>
        <v>NoGb_Dejd_GBX</v>
      </c>
      <c r="D13" s="27" t="s">
        <v>8</v>
      </c>
      <c r="E13" s="27" t="s">
        <v>538</v>
      </c>
      <c r="F13" s="19">
        <f>INDEX(data,2,MATCH(B13,variabel,0))</f>
        <v>0</v>
      </c>
      <c r="G13" s="19">
        <f>INDEX(data,2,MATCH(C13,variabel,0))</f>
        <v>0</v>
      </c>
      <c r="J13" s="18"/>
      <c r="K13" s="18"/>
    </row>
    <row r="14" spans="1:11">
      <c r="A14" s="26" t="s">
        <v>398</v>
      </c>
      <c r="B14" s="26" t="str">
        <f t="shared" si="1"/>
        <v>NoGb_Iejd_GBU</v>
      </c>
      <c r="C14" s="26" t="str">
        <f t="shared" si="1"/>
        <v>NoGb_Dejd_GBU</v>
      </c>
      <c r="D14" s="20" t="s">
        <v>9</v>
      </c>
      <c r="E14" s="20" t="s">
        <v>713</v>
      </c>
      <c r="F14" s="19">
        <f>INDEX(data,2,MATCH(B14,variabel,0))</f>
        <v>0</v>
      </c>
      <c r="G14" s="19">
        <f>INDEX(data,2,MATCH(C14,variabel,0))</f>
        <v>149500</v>
      </c>
      <c r="J14" s="18"/>
      <c r="K14" s="18"/>
    </row>
  </sheetData>
  <sheetProtection password="BF77" sheet="1"/>
  <mergeCells count="1">
    <mergeCell ref="D3:G3"/>
  </mergeCells>
  <hyperlinks>
    <hyperlink ref="D1" location="Indhold!H2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J10"/>
  <sheetViews>
    <sheetView showGridLines="0" topLeftCell="D1" zoomScaleNormal="100" workbookViewId="0">
      <selection activeCell="E19" sqref="E19"/>
    </sheetView>
  </sheetViews>
  <sheetFormatPr defaultColWidth="11.42578125" defaultRowHeight="15"/>
  <cols>
    <col min="1" max="1" width="11.140625" hidden="1" customWidth="1"/>
    <col min="2" max="2" width="10.42578125" hidden="1" customWidth="1"/>
    <col min="3" max="3" width="10.5703125" hidden="1" customWidth="1"/>
    <col min="4" max="4" width="6.140625" customWidth="1"/>
    <col min="5" max="5" width="81.85546875" customWidth="1"/>
    <col min="6" max="7" width="16.5703125" customWidth="1"/>
    <col min="8" max="8" width="4.85546875" customWidth="1"/>
  </cols>
  <sheetData>
    <row r="1" spans="1:10">
      <c r="D1" s="21" t="s">
        <v>734</v>
      </c>
    </row>
    <row r="2" spans="1:10">
      <c r="E2" s="29"/>
    </row>
    <row r="3" spans="1:10" ht="48.75" customHeight="1">
      <c r="A3" s="10" t="s">
        <v>716</v>
      </c>
      <c r="B3" s="10" t="s">
        <v>810</v>
      </c>
      <c r="D3" s="83" t="s">
        <v>783</v>
      </c>
      <c r="E3" s="84"/>
      <c r="F3" s="84"/>
      <c r="G3" s="85"/>
    </row>
    <row r="4" spans="1:10" ht="51" customHeight="1">
      <c r="A4" s="22" t="s">
        <v>31</v>
      </c>
      <c r="B4" s="22" t="s">
        <v>422</v>
      </c>
      <c r="C4" s="22" t="s">
        <v>372</v>
      </c>
      <c r="D4" s="31"/>
      <c r="E4" s="32"/>
      <c r="F4" s="25" t="s">
        <v>407</v>
      </c>
      <c r="G4" s="25" t="s">
        <v>406</v>
      </c>
    </row>
    <row r="5" spans="1:10">
      <c r="A5" s="26" t="s">
        <v>415</v>
      </c>
      <c r="B5" s="26" t="str">
        <f>$A$3&amp;"_"&amp;B$4&amp;"_"&amp;$A5</f>
        <v>NoBr_RO_UOn</v>
      </c>
      <c r="C5" s="26" t="str">
        <f>$A$3&amp;"_"&amp;C$4&amp;"_"&amp;$A5</f>
        <v>NoBr_XV_UOn</v>
      </c>
      <c r="D5" s="31" t="s">
        <v>0</v>
      </c>
      <c r="E5" s="31" t="s">
        <v>408</v>
      </c>
      <c r="F5" s="19">
        <f>INDEX(data,2,MATCH(B5,variabel,0))</f>
        <v>3522092259</v>
      </c>
      <c r="G5" s="19">
        <f>INDEX(data,2,MATCH(C5,variabel,0))</f>
        <v>0</v>
      </c>
      <c r="J5" s="18"/>
    </row>
    <row r="6" spans="1:10">
      <c r="A6" s="26" t="s">
        <v>416</v>
      </c>
      <c r="B6" s="26" t="str">
        <f t="shared" ref="B6:C10" si="0">$A$3&amp;"_"&amp;B$4&amp;"_"&amp;$A6</f>
        <v>NoBr_RO_UOd</v>
      </c>
      <c r="C6" s="26" t="str">
        <f t="shared" si="0"/>
        <v>NoBr_XV_UOd</v>
      </c>
      <c r="D6" s="31" t="s">
        <v>1</v>
      </c>
      <c r="E6" s="31" t="s">
        <v>409</v>
      </c>
      <c r="F6" s="19">
        <f>INDEX(data,2,MATCH(B6,variabel,0))</f>
        <v>-135413815</v>
      </c>
      <c r="G6" s="41"/>
      <c r="J6" s="18"/>
    </row>
    <row r="7" spans="1:10">
      <c r="A7" s="26" t="s">
        <v>417</v>
      </c>
      <c r="B7" s="26" t="str">
        <f t="shared" si="0"/>
        <v>NoBr_RO_UOe</v>
      </c>
      <c r="C7" s="26" t="str">
        <f t="shared" si="0"/>
        <v>NoBr_XV_UOe</v>
      </c>
      <c r="D7" s="31" t="s">
        <v>2</v>
      </c>
      <c r="E7" s="31" t="s">
        <v>410</v>
      </c>
      <c r="F7" s="19">
        <f>INDEX(data,2,MATCH(B7,variabel,0))</f>
        <v>-128155737</v>
      </c>
      <c r="G7" s="19">
        <f>INDEX(data,2,MATCH(C7,variabel,0))</f>
        <v>0</v>
      </c>
      <c r="J7" s="18"/>
    </row>
    <row r="8" spans="1:10">
      <c r="A8" s="26" t="s">
        <v>418</v>
      </c>
      <c r="B8" s="26" t="str">
        <f t="shared" si="0"/>
        <v>NoBr_RO_UOTot</v>
      </c>
      <c r="C8" s="26" t="str">
        <f t="shared" si="0"/>
        <v>NoBr_XV_UOTot</v>
      </c>
      <c r="D8" s="31" t="s">
        <v>3</v>
      </c>
      <c r="E8" s="31" t="s">
        <v>411</v>
      </c>
      <c r="F8" s="19">
        <f>INDEX(data,2,MATCH(B8,variabel,0))</f>
        <v>3196428321</v>
      </c>
      <c r="G8" s="19">
        <f>INDEX(data,2,MATCH(C8,variabel,0))</f>
        <v>0</v>
      </c>
      <c r="J8" s="18"/>
    </row>
    <row r="9" spans="1:10">
      <c r="A9" s="26" t="s">
        <v>419</v>
      </c>
      <c r="B9" s="26" t="str">
        <f t="shared" si="0"/>
        <v>NoBr_RO_UOp</v>
      </c>
      <c r="C9" s="26" t="str">
        <f t="shared" si="0"/>
        <v>NoBr_XV_UOp</v>
      </c>
      <c r="D9" s="31" t="s">
        <v>4</v>
      </c>
      <c r="E9" s="31" t="s">
        <v>412</v>
      </c>
      <c r="F9" s="19">
        <f>INDEX(data,2,MATCH(B9,variabel,0))</f>
        <v>87725968</v>
      </c>
      <c r="G9" s="19">
        <f>INDEX(data,2,MATCH(C9,variabel,0))</f>
        <v>0</v>
      </c>
      <c r="J9" s="18"/>
    </row>
    <row r="10" spans="1:10">
      <c r="A10" s="26" t="s">
        <v>420</v>
      </c>
      <c r="B10" s="26" t="str">
        <f t="shared" si="0"/>
        <v>NoBr_RO_UOu</v>
      </c>
      <c r="C10" s="26" t="str">
        <f t="shared" si="0"/>
        <v>NoBr_XV_UOu</v>
      </c>
      <c r="D10" s="31" t="s">
        <v>5</v>
      </c>
      <c r="E10" s="31" t="s">
        <v>413</v>
      </c>
      <c r="F10" s="19">
        <f>INDEX(data,2,MATCH(B10,variabel,0))</f>
        <v>198899178</v>
      </c>
      <c r="G10" s="19">
        <f>INDEX(data,2,MATCH(C10,variabel,0))</f>
        <v>0</v>
      </c>
      <c r="J10" s="18"/>
    </row>
  </sheetData>
  <sheetProtection password="BF77" sheet="1"/>
  <mergeCells count="1">
    <mergeCell ref="D3:G3"/>
  </mergeCells>
  <hyperlinks>
    <hyperlink ref="D1" location="Indhold!H2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</sheetPr>
  <dimension ref="A1:H22"/>
  <sheetViews>
    <sheetView showGridLines="0" topLeftCell="C1" zoomScaleNormal="100" workbookViewId="0">
      <selection activeCell="E26" sqref="E26"/>
    </sheetView>
  </sheetViews>
  <sheetFormatPr defaultColWidth="11.42578125" defaultRowHeight="15"/>
  <cols>
    <col min="1" max="1" width="6.140625" hidden="1" customWidth="1"/>
    <col min="2" max="2" width="16.5703125" hidden="1" customWidth="1"/>
    <col min="3" max="3" width="3.85546875" customWidth="1"/>
    <col min="4" max="4" width="5.5703125" customWidth="1"/>
    <col min="5" max="5" width="89.140625" customWidth="1"/>
    <col min="6" max="6" width="17.5703125" customWidth="1"/>
    <col min="7" max="7" width="3.5703125" customWidth="1"/>
  </cols>
  <sheetData>
    <row r="1" spans="1:8">
      <c r="C1" s="21" t="s">
        <v>734</v>
      </c>
    </row>
    <row r="2" spans="1:8">
      <c r="D2" s="29"/>
    </row>
    <row r="3" spans="1:8" ht="35.25" customHeight="1">
      <c r="A3" s="10" t="s">
        <v>717</v>
      </c>
      <c r="B3" s="10" t="s">
        <v>807</v>
      </c>
      <c r="C3" s="67" t="s">
        <v>785</v>
      </c>
      <c r="D3" s="67"/>
      <c r="E3" s="67"/>
      <c r="F3" s="67"/>
    </row>
    <row r="4" spans="1:8" ht="30" customHeight="1">
      <c r="B4" s="10" t="s">
        <v>109</v>
      </c>
      <c r="C4" s="27"/>
      <c r="D4" s="27"/>
      <c r="E4" s="27"/>
      <c r="F4" s="25" t="s">
        <v>602</v>
      </c>
    </row>
    <row r="5" spans="1:8">
      <c r="C5" s="20" t="s">
        <v>0</v>
      </c>
      <c r="D5" s="20"/>
      <c r="E5" s="20" t="s">
        <v>69</v>
      </c>
      <c r="F5" s="27"/>
    </row>
    <row r="6" spans="1:8">
      <c r="A6" s="10" t="s">
        <v>403</v>
      </c>
      <c r="B6" s="10" t="str">
        <f>$A$3&amp;"_"&amp;A6&amp;"_"&amp;$B$4</f>
        <v>NoBg_GC_GKC</v>
      </c>
      <c r="C6" s="27"/>
      <c r="D6" s="27"/>
      <c r="E6" s="27" t="s">
        <v>400</v>
      </c>
      <c r="F6" s="19">
        <f>INDEX(data,2,MATCH(B6,variabel,0))</f>
        <v>0</v>
      </c>
      <c r="H6" s="18"/>
    </row>
    <row r="7" spans="1:8">
      <c r="A7" s="10" t="s">
        <v>404</v>
      </c>
      <c r="B7" s="10" t="str">
        <f t="shared" ref="B7:B22" si="0">$A$3&amp;"_"&amp;A7&amp;"_"&amp;$B$4</f>
        <v>NoBg_GK_GKC</v>
      </c>
      <c r="C7" s="27"/>
      <c r="D7" s="27"/>
      <c r="E7" s="27" t="s">
        <v>401</v>
      </c>
      <c r="F7" s="19">
        <f>INDEX(data,2,MATCH(B7,variabel,0))</f>
        <v>958359458</v>
      </c>
      <c r="H7" s="18"/>
    </row>
    <row r="8" spans="1:8">
      <c r="A8" s="10" t="s">
        <v>405</v>
      </c>
      <c r="B8" s="10" t="str">
        <f t="shared" si="0"/>
        <v>NoBg_KCTot_GKC</v>
      </c>
      <c r="C8" s="27"/>
      <c r="D8" s="27"/>
      <c r="E8" s="27" t="s">
        <v>402</v>
      </c>
      <c r="F8" s="19">
        <f>INDEX(data,2,MATCH(B8,variabel,0))</f>
        <v>958359458</v>
      </c>
      <c r="H8" s="18"/>
    </row>
    <row r="9" spans="1:8">
      <c r="B9" s="10" t="str">
        <f t="shared" si="0"/>
        <v>NoBg__GKC</v>
      </c>
      <c r="C9" s="27"/>
      <c r="D9" s="27"/>
      <c r="E9" s="27"/>
      <c r="F9" s="41"/>
      <c r="H9" s="18"/>
    </row>
    <row r="10" spans="1:8">
      <c r="B10" s="10" t="str">
        <f t="shared" si="0"/>
        <v>NoBg__GKC</v>
      </c>
      <c r="C10" s="32"/>
      <c r="D10" s="32"/>
      <c r="E10" s="32" t="s">
        <v>414</v>
      </c>
      <c r="F10" s="41"/>
      <c r="H10" s="18"/>
    </row>
    <row r="11" spans="1:8" ht="25.5" customHeight="1">
      <c r="A11" s="10" t="s">
        <v>421</v>
      </c>
      <c r="B11" s="10" t="str">
        <f t="shared" si="0"/>
        <v>NoBg_VFa_GKC</v>
      </c>
      <c r="C11" s="31"/>
      <c r="D11" s="31"/>
      <c r="E11" s="31" t="s">
        <v>679</v>
      </c>
      <c r="F11" s="19">
        <f>INDEX(data,2,MATCH(B11,variabel,0))</f>
        <v>-3344688</v>
      </c>
      <c r="H11" s="18"/>
    </row>
    <row r="12" spans="1:8">
      <c r="B12" s="10" t="str">
        <f t="shared" si="0"/>
        <v>NoBg__GKC</v>
      </c>
      <c r="C12" s="27"/>
      <c r="D12" s="27"/>
      <c r="E12" s="27"/>
      <c r="F12" s="27"/>
      <c r="H12" s="18"/>
    </row>
    <row r="13" spans="1:8">
      <c r="B13" s="10" t="str">
        <f t="shared" si="0"/>
        <v>NoBg__GKC</v>
      </c>
      <c r="C13" s="35" t="s">
        <v>8</v>
      </c>
      <c r="D13" s="35"/>
      <c r="E13" s="35" t="s">
        <v>77</v>
      </c>
      <c r="F13" s="36"/>
      <c r="H13" s="18"/>
    </row>
    <row r="14" spans="1:8">
      <c r="A14" s="42" t="s">
        <v>820</v>
      </c>
      <c r="B14" s="10" t="str">
        <f t="shared" si="0"/>
        <v>NoBg_Fkr_GKC</v>
      </c>
      <c r="C14" s="36"/>
      <c r="D14" s="36" t="s">
        <v>818</v>
      </c>
      <c r="E14" s="36" t="s">
        <v>819</v>
      </c>
      <c r="F14" s="19">
        <f t="shared" ref="F14:F22" si="1">INDEX(data,2,MATCH(B14,variabel,0))</f>
        <v>318317</v>
      </c>
      <c r="H14" s="18"/>
    </row>
    <row r="15" spans="1:8">
      <c r="A15" s="42" t="s">
        <v>823</v>
      </c>
      <c r="B15" s="10" t="str">
        <f t="shared" si="0"/>
        <v>NoBg_EjUR_GKC</v>
      </c>
      <c r="C15" s="36"/>
      <c r="D15" s="36" t="s">
        <v>821</v>
      </c>
      <c r="E15" s="36" t="s">
        <v>822</v>
      </c>
      <c r="F15" s="19">
        <f t="shared" si="1"/>
        <v>0</v>
      </c>
      <c r="H15" s="18"/>
    </row>
    <row r="16" spans="1:8">
      <c r="A16" s="42" t="s">
        <v>826</v>
      </c>
      <c r="B16" s="10" t="str">
        <f t="shared" si="0"/>
        <v>NoBg_Trbd_GKC</v>
      </c>
      <c r="C16" s="36"/>
      <c r="D16" s="36" t="s">
        <v>824</v>
      </c>
      <c r="E16" s="36" t="s">
        <v>825</v>
      </c>
      <c r="F16" s="19">
        <f t="shared" si="1"/>
        <v>0</v>
      </c>
      <c r="H16" s="18"/>
    </row>
    <row r="17" spans="1:8">
      <c r="A17" s="42" t="s">
        <v>829</v>
      </c>
      <c r="B17" s="10" t="str">
        <f t="shared" si="0"/>
        <v>NoBg_Tx_GKC</v>
      </c>
      <c r="C17" s="36"/>
      <c r="D17" s="36" t="s">
        <v>827</v>
      </c>
      <c r="E17" s="36" t="s">
        <v>828</v>
      </c>
      <c r="F17" s="19">
        <f t="shared" si="1"/>
        <v>0</v>
      </c>
      <c r="H17" s="18"/>
    </row>
    <row r="18" spans="1:8">
      <c r="A18" s="42" t="s">
        <v>832</v>
      </c>
      <c r="B18" s="10" t="str">
        <f t="shared" si="0"/>
        <v>NoBg_Nmv_GKC</v>
      </c>
      <c r="C18" s="36"/>
      <c r="D18" s="36" t="s">
        <v>830</v>
      </c>
      <c r="E18" s="36" t="s">
        <v>831</v>
      </c>
      <c r="F18" s="19">
        <f t="shared" si="1"/>
        <v>1656873</v>
      </c>
      <c r="H18" s="18"/>
    </row>
    <row r="19" spans="1:8">
      <c r="A19" s="42" t="s">
        <v>835</v>
      </c>
      <c r="B19" s="10" t="str">
        <f t="shared" si="0"/>
        <v>NoBg_Lfp_GKC</v>
      </c>
      <c r="C19" s="36"/>
      <c r="D19" s="36" t="s">
        <v>833</v>
      </c>
      <c r="E19" s="36" t="s">
        <v>834</v>
      </c>
      <c r="F19" s="19">
        <f t="shared" si="1"/>
        <v>0</v>
      </c>
      <c r="H19" s="18"/>
    </row>
    <row r="20" spans="1:8">
      <c r="A20" s="42" t="s">
        <v>838</v>
      </c>
      <c r="B20" s="10" t="str">
        <f t="shared" si="0"/>
        <v>NoBg_Srp_GKC</v>
      </c>
      <c r="C20" s="36"/>
      <c r="D20" s="36" t="s">
        <v>836</v>
      </c>
      <c r="E20" s="36" t="s">
        <v>837</v>
      </c>
      <c r="F20" s="19">
        <f t="shared" si="1"/>
        <v>36750586</v>
      </c>
      <c r="H20" s="18"/>
    </row>
    <row r="21" spans="1:8">
      <c r="A21" s="42" t="s">
        <v>841</v>
      </c>
      <c r="B21" s="10" t="str">
        <f t="shared" si="0"/>
        <v>NoBg_Pas_GKC</v>
      </c>
      <c r="C21" s="36"/>
      <c r="D21" s="36" t="s">
        <v>839</v>
      </c>
      <c r="E21" s="36" t="s">
        <v>840</v>
      </c>
      <c r="F21" s="19">
        <f t="shared" si="1"/>
        <v>5976418</v>
      </c>
      <c r="H21" s="18"/>
    </row>
    <row r="22" spans="1:8">
      <c r="A22" s="42" t="s">
        <v>843</v>
      </c>
      <c r="B22" s="10" t="str">
        <f t="shared" si="0"/>
        <v>NoBg_XPTot_GKC</v>
      </c>
      <c r="C22" s="36"/>
      <c r="D22" s="36"/>
      <c r="E22" s="35" t="s">
        <v>842</v>
      </c>
      <c r="F22" s="19">
        <f t="shared" si="1"/>
        <v>44702195</v>
      </c>
      <c r="G22" s="10"/>
      <c r="H22" s="18"/>
    </row>
  </sheetData>
  <sheetProtection password="BF77" sheet="1"/>
  <mergeCells count="1">
    <mergeCell ref="C3:F3"/>
  </mergeCells>
  <hyperlinks>
    <hyperlink ref="C1" location="Indhold!H2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</sheetPr>
  <dimension ref="A1:G29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0.5703125" hidden="1" customWidth="1"/>
    <col min="2" max="2" width="14.42578125" hidden="1" customWidth="1"/>
    <col min="3" max="3" width="4.5703125" customWidth="1"/>
    <col min="4" max="4" width="92.42578125" customWidth="1"/>
    <col min="5" max="5" width="15.85546875" customWidth="1"/>
    <col min="6" max="6" width="5" customWidth="1"/>
  </cols>
  <sheetData>
    <row r="1" spans="1:7">
      <c r="C1" s="21" t="s">
        <v>734</v>
      </c>
    </row>
    <row r="2" spans="1:7">
      <c r="D2" s="29"/>
    </row>
    <row r="3" spans="1:7" ht="45" customHeight="1">
      <c r="A3" s="10" t="s">
        <v>718</v>
      </c>
      <c r="C3" s="67" t="s">
        <v>788</v>
      </c>
      <c r="D3" s="67"/>
      <c r="E3" s="67"/>
    </row>
    <row r="4" spans="1:7" ht="30" customHeight="1">
      <c r="B4" s="10" t="s">
        <v>451</v>
      </c>
      <c r="C4" s="31"/>
      <c r="D4" s="32"/>
      <c r="E4" s="25" t="s">
        <v>602</v>
      </c>
    </row>
    <row r="5" spans="1:7">
      <c r="C5" s="31"/>
      <c r="D5" s="32" t="s">
        <v>673</v>
      </c>
      <c r="E5" s="31"/>
    </row>
    <row r="6" spans="1:7">
      <c r="A6" s="10" t="s">
        <v>452</v>
      </c>
      <c r="B6" s="10" t="str">
        <f>$A$3&amp;"_"&amp;A6&amp;"_"&amp;$B$4</f>
        <v>NoBs_Tkc_STKT</v>
      </c>
      <c r="C6" s="31" t="s">
        <v>2</v>
      </c>
      <c r="D6" s="31" t="s">
        <v>448</v>
      </c>
      <c r="E6" s="19">
        <f>INDEX(data,2,MATCH(B6,variabel,0))</f>
        <v>46638641</v>
      </c>
      <c r="G6" s="18"/>
    </row>
    <row r="7" spans="1:7">
      <c r="B7" s="10" t="str">
        <f t="shared" ref="B7:B29" si="0">$A$3&amp;"_"&amp;A7&amp;"_"&amp;$B$4</f>
        <v>NoBs__STKT</v>
      </c>
      <c r="C7" s="31"/>
      <c r="D7" s="32" t="s">
        <v>449</v>
      </c>
      <c r="E7" s="25"/>
      <c r="G7" s="18"/>
    </row>
    <row r="8" spans="1:7">
      <c r="A8" s="10" t="s">
        <v>453</v>
      </c>
      <c r="B8" s="10" t="str">
        <f t="shared" si="0"/>
        <v>NoBs_Tk_STKT</v>
      </c>
      <c r="C8" s="31"/>
      <c r="D8" s="31" t="s">
        <v>275</v>
      </c>
      <c r="E8" s="19">
        <f>INDEX(data,2,MATCH(B8,variabel,0))</f>
        <v>46638641</v>
      </c>
      <c r="G8" s="18"/>
    </row>
    <row r="9" spans="1:7">
      <c r="A9" s="10" t="s">
        <v>454</v>
      </c>
      <c r="B9" s="10" t="str">
        <f t="shared" si="0"/>
        <v>NoBs_Tc_STKT</v>
      </c>
      <c r="C9" s="31"/>
      <c r="D9" s="31" t="s">
        <v>450</v>
      </c>
      <c r="E9" s="19">
        <f>INDEX(data,2,MATCH(B9,variabel,0))</f>
        <v>0</v>
      </c>
      <c r="G9" s="18"/>
    </row>
    <row r="10" spans="1:7">
      <c r="B10" s="10" t="str">
        <f t="shared" si="0"/>
        <v>NoBs__STKT</v>
      </c>
      <c r="C10" s="31"/>
      <c r="D10" s="31"/>
      <c r="E10" s="31"/>
      <c r="G10" s="18"/>
    </row>
    <row r="11" spans="1:7">
      <c r="A11" s="10" t="s">
        <v>466</v>
      </c>
      <c r="B11" s="10" t="str">
        <f t="shared" si="0"/>
        <v>NoBs_Utd_STKT</v>
      </c>
      <c r="C11" s="31" t="s">
        <v>3</v>
      </c>
      <c r="D11" s="31" t="s">
        <v>48</v>
      </c>
      <c r="E11" s="19">
        <f>INDEX(data,2,MATCH(B11,variabel,0))</f>
        <v>0</v>
      </c>
      <c r="G11" s="18"/>
    </row>
    <row r="12" spans="1:7">
      <c r="A12" s="10" t="s">
        <v>465</v>
      </c>
      <c r="B12" s="10" t="str">
        <f t="shared" si="0"/>
        <v>NoBs_Uta_STKT</v>
      </c>
      <c r="C12" s="31" t="s">
        <v>4</v>
      </c>
      <c r="D12" s="31" t="s">
        <v>49</v>
      </c>
      <c r="E12" s="19">
        <f>INDEX(data,2,MATCH(B12,variabel,0))</f>
        <v>0</v>
      </c>
      <c r="G12" s="18"/>
    </row>
    <row r="13" spans="1:7">
      <c r="B13" s="10" t="str">
        <f t="shared" si="0"/>
        <v>NoBs__STKT</v>
      </c>
      <c r="C13" s="31"/>
      <c r="D13" s="31"/>
      <c r="E13" s="25"/>
      <c r="G13" s="18"/>
    </row>
    <row r="14" spans="1:7" ht="15" customHeight="1">
      <c r="B14" s="10" t="str">
        <f t="shared" si="0"/>
        <v>NoBs__STKT</v>
      </c>
      <c r="C14" s="31"/>
      <c r="D14" s="32" t="s">
        <v>674</v>
      </c>
      <c r="E14" s="25"/>
      <c r="G14" s="18"/>
    </row>
    <row r="15" spans="1:7">
      <c r="A15" s="10" t="s">
        <v>464</v>
      </c>
      <c r="B15" s="10" t="str">
        <f t="shared" si="0"/>
        <v>NoBs_Gkc_STKT</v>
      </c>
      <c r="C15" s="31" t="s">
        <v>0</v>
      </c>
      <c r="D15" s="31" t="s">
        <v>402</v>
      </c>
      <c r="E15" s="19">
        <f>INDEX(data,2,MATCH(B15,variabel,0))</f>
        <v>5888382</v>
      </c>
      <c r="G15" s="18"/>
    </row>
    <row r="16" spans="1:7">
      <c r="B16" s="10" t="str">
        <f t="shared" si="0"/>
        <v>NoBs__STKT</v>
      </c>
      <c r="C16" s="31"/>
      <c r="D16" s="32" t="s">
        <v>449</v>
      </c>
      <c r="E16" s="25"/>
      <c r="G16" s="18"/>
    </row>
    <row r="17" spans="1:7">
      <c r="A17" s="10" t="s">
        <v>455</v>
      </c>
      <c r="B17" s="10" t="str">
        <f t="shared" si="0"/>
        <v>NoBs_Gk_STKT</v>
      </c>
      <c r="C17" s="31"/>
      <c r="D17" s="31" t="s">
        <v>401</v>
      </c>
      <c r="E17" s="19">
        <f>INDEX(data,2,MATCH(B17,variabel,0))</f>
        <v>5888382</v>
      </c>
      <c r="G17" s="18"/>
    </row>
    <row r="18" spans="1:7">
      <c r="A18" s="10" t="s">
        <v>456</v>
      </c>
      <c r="B18" s="10" t="str">
        <f t="shared" si="0"/>
        <v>NoBs_Gc_STKT</v>
      </c>
      <c r="C18" s="31"/>
      <c r="D18" s="31" t="s">
        <v>400</v>
      </c>
      <c r="E18" s="19">
        <f>INDEX(data,2,MATCH(B18,variabel,0))</f>
        <v>0</v>
      </c>
      <c r="G18" s="18"/>
    </row>
    <row r="19" spans="1:7">
      <c r="B19" s="10" t="str">
        <f t="shared" si="0"/>
        <v>NoBs__STKT</v>
      </c>
      <c r="C19" s="31"/>
      <c r="D19" s="31"/>
      <c r="E19" s="31"/>
      <c r="G19" s="18"/>
    </row>
    <row r="20" spans="1:7">
      <c r="A20" s="10" t="s">
        <v>457</v>
      </c>
      <c r="B20" s="10" t="str">
        <f t="shared" si="0"/>
        <v>NoBs_Ixg_STKT</v>
      </c>
      <c r="C20" s="31" t="s">
        <v>1</v>
      </c>
      <c r="D20" s="31" t="s">
        <v>70</v>
      </c>
      <c r="E20" s="19">
        <f>INDEX(data,2,MATCH(B20,variabel,0))</f>
        <v>0</v>
      </c>
      <c r="G20" s="18"/>
    </row>
    <row r="21" spans="1:7">
      <c r="B21" s="10" t="str">
        <f t="shared" si="0"/>
        <v>NoBs__STKT</v>
      </c>
      <c r="C21" s="31"/>
      <c r="D21" s="31"/>
      <c r="E21" s="25"/>
      <c r="G21" s="18"/>
    </row>
    <row r="22" spans="1:7" ht="15" customHeight="1">
      <c r="B22" s="10" t="str">
        <f t="shared" si="0"/>
        <v>NoBs__STKT</v>
      </c>
      <c r="C22" s="31"/>
      <c r="D22" s="32" t="s">
        <v>675</v>
      </c>
      <c r="E22" s="25"/>
      <c r="G22" s="18"/>
    </row>
    <row r="23" spans="1:7">
      <c r="A23" s="10" t="s">
        <v>463</v>
      </c>
      <c r="B23" s="10" t="str">
        <f t="shared" si="0"/>
        <v>NoBs_Od_STKT</v>
      </c>
      <c r="C23" s="31" t="s">
        <v>5</v>
      </c>
      <c r="D23" s="31" t="s">
        <v>50</v>
      </c>
      <c r="E23" s="19">
        <f t="shared" ref="E23:E29" si="1">INDEX(data,2,MATCH(B23,variabel,0))</f>
        <v>3741742</v>
      </c>
      <c r="G23" s="18"/>
    </row>
    <row r="24" spans="1:7">
      <c r="A24" s="10" t="s">
        <v>462</v>
      </c>
      <c r="B24" s="10" t="str">
        <f t="shared" si="0"/>
        <v>NoBs_Oa_STKT</v>
      </c>
      <c r="C24" s="31" t="s">
        <v>6</v>
      </c>
      <c r="D24" s="31" t="s">
        <v>51</v>
      </c>
      <c r="E24" s="19">
        <f t="shared" si="1"/>
        <v>0</v>
      </c>
      <c r="G24" s="18"/>
    </row>
    <row r="25" spans="1:7">
      <c r="A25" s="10" t="s">
        <v>458</v>
      </c>
      <c r="B25" s="10" t="str">
        <f t="shared" si="0"/>
        <v>NoBs_Ak_STKT</v>
      </c>
      <c r="C25" s="31" t="s">
        <v>7</v>
      </c>
      <c r="D25" s="31" t="s">
        <v>52</v>
      </c>
      <c r="E25" s="19">
        <f t="shared" si="1"/>
        <v>0</v>
      </c>
      <c r="G25" s="18"/>
    </row>
    <row r="26" spans="1:7">
      <c r="A26" s="10" t="s">
        <v>459</v>
      </c>
      <c r="B26" s="10" t="str">
        <f t="shared" si="0"/>
        <v>NoBs_Kav_STKT</v>
      </c>
      <c r="C26" s="31" t="s">
        <v>8</v>
      </c>
      <c r="D26" s="31" t="s">
        <v>53</v>
      </c>
      <c r="E26" s="19">
        <f t="shared" si="1"/>
        <v>0</v>
      </c>
      <c r="G26" s="18"/>
    </row>
    <row r="27" spans="1:7">
      <c r="A27" s="10" t="s">
        <v>460</v>
      </c>
      <c r="B27" s="10" t="str">
        <f t="shared" si="0"/>
        <v>NoBs_Ktv_STKT</v>
      </c>
      <c r="C27" s="31" t="s">
        <v>9</v>
      </c>
      <c r="D27" s="31" t="s">
        <v>54</v>
      </c>
      <c r="E27" s="19">
        <f t="shared" si="1"/>
        <v>0</v>
      </c>
      <c r="G27" s="18"/>
    </row>
    <row r="28" spans="1:7">
      <c r="A28" s="10" t="s">
        <v>105</v>
      </c>
      <c r="B28" s="10" t="str">
        <f t="shared" si="0"/>
        <v>NoBs_Gb_STKT</v>
      </c>
      <c r="C28" s="31" t="s">
        <v>12</v>
      </c>
      <c r="D28" s="31" t="s">
        <v>373</v>
      </c>
      <c r="E28" s="19">
        <f t="shared" si="1"/>
        <v>0</v>
      </c>
      <c r="G28" s="18"/>
    </row>
    <row r="29" spans="1:7">
      <c r="A29" s="10" t="s">
        <v>461</v>
      </c>
      <c r="B29" s="10" t="str">
        <f t="shared" si="0"/>
        <v>NoBs_Xma_STKT</v>
      </c>
      <c r="C29" s="31" t="s">
        <v>13</v>
      </c>
      <c r="D29" s="31" t="s">
        <v>60</v>
      </c>
      <c r="E29" s="19">
        <f t="shared" si="1"/>
        <v>0</v>
      </c>
      <c r="G29" s="18"/>
    </row>
  </sheetData>
  <sheetProtection password="BF77" sheet="1"/>
  <mergeCells count="1">
    <mergeCell ref="C3:E3"/>
  </mergeCells>
  <hyperlinks>
    <hyperlink ref="C1" location="Indhold!H2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I18"/>
  <sheetViews>
    <sheetView showGridLines="0" topLeftCell="D1" zoomScaleNormal="100" workbookViewId="0">
      <selection sqref="A1:C1048576"/>
    </sheetView>
  </sheetViews>
  <sheetFormatPr defaultColWidth="11.42578125" defaultRowHeight="15"/>
  <cols>
    <col min="1" max="1" width="12.85546875" hidden="1" customWidth="1"/>
    <col min="2" max="3" width="15.7109375" hidden="1" customWidth="1"/>
    <col min="4" max="4" width="4.140625" customWidth="1"/>
    <col min="5" max="5" width="74.5703125" customWidth="1"/>
    <col min="6" max="7" width="17.42578125" customWidth="1"/>
    <col min="8" max="8" width="4.5703125" customWidth="1"/>
  </cols>
  <sheetData>
    <row r="1" spans="1:9">
      <c r="D1" s="21" t="s">
        <v>734</v>
      </c>
    </row>
    <row r="2" spans="1:9">
      <c r="E2" s="29"/>
    </row>
    <row r="3" spans="1:9" ht="51.75" customHeight="1">
      <c r="A3" s="10" t="s">
        <v>753</v>
      </c>
      <c r="D3" s="67" t="s">
        <v>790</v>
      </c>
      <c r="E3" s="68"/>
      <c r="F3" s="68"/>
      <c r="G3" s="68"/>
    </row>
    <row r="4" spans="1:9" ht="41.25" customHeight="1">
      <c r="A4" s="22" t="s">
        <v>31</v>
      </c>
      <c r="B4" s="22"/>
      <c r="C4" s="22"/>
      <c r="D4" s="27"/>
      <c r="E4" s="20"/>
      <c r="F4" s="25" t="s">
        <v>348</v>
      </c>
      <c r="G4" s="25" t="s">
        <v>349</v>
      </c>
    </row>
    <row r="5" spans="1:9">
      <c r="B5" s="10" t="s">
        <v>370</v>
      </c>
      <c r="C5" s="10" t="s">
        <v>371</v>
      </c>
      <c r="D5" s="27"/>
      <c r="E5" s="20" t="s">
        <v>467</v>
      </c>
      <c r="F5" s="27"/>
      <c r="G5" s="27"/>
    </row>
    <row r="6" spans="1:9">
      <c r="A6" s="26" t="s">
        <v>471</v>
      </c>
      <c r="B6" s="26" t="str">
        <f>$A$3&amp;"_"&amp;B$5&amp;"_"&amp;$A6</f>
        <v>NoBm_TV_Atkc</v>
      </c>
      <c r="C6" s="26" t="str">
        <f>$A$3&amp;"_"&amp;C$5&amp;"_"&amp;$A6</f>
        <v>NoBm_AV_Atkc</v>
      </c>
      <c r="D6" s="27" t="s">
        <v>2</v>
      </c>
      <c r="E6" s="27" t="s">
        <v>47</v>
      </c>
      <c r="F6" s="19">
        <f t="shared" ref="F6:G11" si="0">INDEX(data,2,MATCH(B6,variabel,0))</f>
        <v>1013678636</v>
      </c>
      <c r="G6" s="19">
        <f t="shared" si="0"/>
        <v>0</v>
      </c>
      <c r="I6" s="18"/>
    </row>
    <row r="7" spans="1:9">
      <c r="A7" s="26" t="s">
        <v>472</v>
      </c>
      <c r="B7" s="26" t="str">
        <f t="shared" ref="B7:C17" si="1">$A$3&amp;"_"&amp;B$5&amp;"_"&amp;$A7</f>
        <v>NoBm_TV_Autd</v>
      </c>
      <c r="C7" s="26" t="str">
        <f t="shared" si="1"/>
        <v>NoBm_AV_Autd</v>
      </c>
      <c r="D7" s="27" t="s">
        <v>3</v>
      </c>
      <c r="E7" s="27" t="s">
        <v>48</v>
      </c>
      <c r="F7" s="19">
        <f t="shared" si="0"/>
        <v>0</v>
      </c>
      <c r="G7" s="19">
        <f t="shared" si="0"/>
        <v>0</v>
      </c>
      <c r="I7" s="18"/>
    </row>
    <row r="8" spans="1:9">
      <c r="A8" s="26" t="s">
        <v>473</v>
      </c>
      <c r="B8" s="26" t="str">
        <f t="shared" si="1"/>
        <v>NoBm_TV_Auta</v>
      </c>
      <c r="C8" s="26" t="str">
        <f t="shared" si="1"/>
        <v>NoBm_AV_Auta</v>
      </c>
      <c r="D8" s="27" t="s">
        <v>4</v>
      </c>
      <c r="E8" s="27" t="s">
        <v>49</v>
      </c>
      <c r="F8" s="19">
        <f t="shared" si="0"/>
        <v>4000</v>
      </c>
      <c r="G8" s="19">
        <f t="shared" si="0"/>
        <v>0</v>
      </c>
      <c r="I8" s="18"/>
    </row>
    <row r="9" spans="1:9">
      <c r="A9" s="26" t="s">
        <v>474</v>
      </c>
      <c r="B9" s="26" t="str">
        <f t="shared" si="1"/>
        <v>NoBm_TV_Aod</v>
      </c>
      <c r="C9" s="26" t="str">
        <f t="shared" si="1"/>
        <v>NoBm_AV_Aod</v>
      </c>
      <c r="D9" s="27" t="s">
        <v>5</v>
      </c>
      <c r="E9" s="27" t="s">
        <v>50</v>
      </c>
      <c r="F9" s="19">
        <f t="shared" si="0"/>
        <v>99000</v>
      </c>
      <c r="G9" s="19">
        <f t="shared" si="0"/>
        <v>0</v>
      </c>
      <c r="I9" s="18"/>
    </row>
    <row r="10" spans="1:9">
      <c r="A10" s="26" t="s">
        <v>475</v>
      </c>
      <c r="B10" s="26" t="str">
        <f t="shared" si="1"/>
        <v>NoBm_TV_Aoa</v>
      </c>
      <c r="C10" s="26" t="str">
        <f t="shared" si="1"/>
        <v>NoBm_AV_Aoa</v>
      </c>
      <c r="D10" s="27" t="s">
        <v>6</v>
      </c>
      <c r="E10" s="27" t="s">
        <v>51</v>
      </c>
      <c r="F10" s="19">
        <f t="shared" si="0"/>
        <v>0</v>
      </c>
      <c r="G10" s="19">
        <f t="shared" si="0"/>
        <v>0</v>
      </c>
      <c r="I10" s="18"/>
    </row>
    <row r="11" spans="1:9">
      <c r="A11" s="26" t="s">
        <v>476</v>
      </c>
      <c r="B11" s="26" t="str">
        <f t="shared" si="1"/>
        <v>NoBm_TV_ATot</v>
      </c>
      <c r="C11" s="26" t="str">
        <f t="shared" si="1"/>
        <v>NoBm_AV_ATot</v>
      </c>
      <c r="D11" s="27"/>
      <c r="E11" s="20" t="s">
        <v>468</v>
      </c>
      <c r="F11" s="19">
        <f t="shared" si="0"/>
        <v>1022030636</v>
      </c>
      <c r="G11" s="19">
        <f t="shared" si="0"/>
        <v>0</v>
      </c>
      <c r="I11" s="18"/>
    </row>
    <row r="12" spans="1:9">
      <c r="A12" s="26"/>
      <c r="B12" s="26" t="str">
        <f t="shared" si="1"/>
        <v>NoBm_TV_</v>
      </c>
      <c r="C12" s="26" t="str">
        <f t="shared" si="1"/>
        <v>NoBm_AV_</v>
      </c>
      <c r="D12" s="27"/>
      <c r="E12" s="27"/>
      <c r="F12" s="27"/>
      <c r="G12" s="27"/>
      <c r="I12" s="18"/>
    </row>
    <row r="13" spans="1:9">
      <c r="A13" s="26"/>
      <c r="B13" s="26" t="str">
        <f t="shared" si="1"/>
        <v>NoBm_TV_</v>
      </c>
      <c r="C13" s="26" t="str">
        <f t="shared" si="1"/>
        <v>NoBm_AV_</v>
      </c>
      <c r="D13" s="27"/>
      <c r="E13" s="20" t="s">
        <v>469</v>
      </c>
      <c r="F13" s="27"/>
      <c r="G13" s="27"/>
      <c r="I13" s="18"/>
    </row>
    <row r="14" spans="1:9">
      <c r="A14" s="26" t="s">
        <v>477</v>
      </c>
      <c r="B14" s="26" t="str">
        <f t="shared" si="1"/>
        <v>NoBm_TV_Pgkc</v>
      </c>
      <c r="C14" s="26" t="str">
        <f t="shared" si="1"/>
        <v>NoBm_AV_Pgkc</v>
      </c>
      <c r="D14" s="27" t="s">
        <v>0</v>
      </c>
      <c r="E14" s="27" t="s">
        <v>69</v>
      </c>
      <c r="F14" s="19">
        <f t="shared" ref="F14:G17" si="2">INDEX(data,2,MATCH(B14,variabel,0))</f>
        <v>14155275</v>
      </c>
      <c r="G14" s="19">
        <f t="shared" si="2"/>
        <v>0</v>
      </c>
      <c r="I14" s="18"/>
    </row>
    <row r="15" spans="1:9">
      <c r="A15" s="26" t="s">
        <v>478</v>
      </c>
      <c r="B15" s="26" t="str">
        <f t="shared" si="1"/>
        <v>NoBm_TV_Pig</v>
      </c>
      <c r="C15" s="26" t="str">
        <f t="shared" si="1"/>
        <v>NoBm_AV_Pig</v>
      </c>
      <c r="D15" s="27" t="s">
        <v>1</v>
      </c>
      <c r="E15" s="27" t="s">
        <v>70</v>
      </c>
      <c r="F15" s="19">
        <f t="shared" si="2"/>
        <v>0</v>
      </c>
      <c r="G15" s="19">
        <f t="shared" si="2"/>
        <v>0</v>
      </c>
      <c r="I15" s="18"/>
    </row>
    <row r="16" spans="1:9">
      <c r="A16" s="26" t="s">
        <v>479</v>
      </c>
      <c r="B16" s="26" t="str">
        <f t="shared" si="1"/>
        <v>NoBm_TV_Puo</v>
      </c>
      <c r="C16" s="26" t="str">
        <f t="shared" si="1"/>
        <v>NoBm_AV_Puo</v>
      </c>
      <c r="D16" s="27" t="s">
        <v>3</v>
      </c>
      <c r="E16" s="27" t="s">
        <v>190</v>
      </c>
      <c r="F16" s="19">
        <f t="shared" si="2"/>
        <v>106993507</v>
      </c>
      <c r="G16" s="19">
        <f t="shared" si="2"/>
        <v>0</v>
      </c>
      <c r="I16" s="18"/>
    </row>
    <row r="17" spans="1:9">
      <c r="A17" s="26" t="s">
        <v>480</v>
      </c>
      <c r="B17" s="26" t="str">
        <f t="shared" si="1"/>
        <v>NoBm_TV_PTot</v>
      </c>
      <c r="C17" s="26" t="str">
        <f t="shared" si="1"/>
        <v>NoBm_AV_PTot</v>
      </c>
      <c r="D17" s="27"/>
      <c r="E17" s="20" t="s">
        <v>470</v>
      </c>
      <c r="F17" s="19">
        <f t="shared" si="2"/>
        <v>121893782</v>
      </c>
      <c r="G17" s="19">
        <f t="shared" si="2"/>
        <v>0</v>
      </c>
      <c r="I17" s="18"/>
    </row>
    <row r="18" spans="1:9">
      <c r="F18" s="10"/>
    </row>
  </sheetData>
  <sheetProtection password="BF77" sheet="1"/>
  <mergeCells count="1">
    <mergeCell ref="D3:G3"/>
  </mergeCells>
  <hyperlinks>
    <hyperlink ref="D1" location="Indhold!H2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  <pageSetUpPr fitToPage="1"/>
  </sheetPr>
  <dimension ref="A1:H30"/>
  <sheetViews>
    <sheetView showGridLines="0" topLeftCell="C1" workbookViewId="0">
      <selection activeCell="H31" sqref="H31"/>
    </sheetView>
  </sheetViews>
  <sheetFormatPr defaultColWidth="11.42578125" defaultRowHeight="15"/>
  <cols>
    <col min="1" max="1" width="6.85546875" hidden="1" customWidth="1"/>
    <col min="2" max="2" width="18.140625" hidden="1" customWidth="1"/>
    <col min="3" max="3" width="4.5703125" customWidth="1"/>
    <col min="4" max="4" width="7" customWidth="1"/>
    <col min="5" max="5" width="113.85546875" customWidth="1"/>
    <col min="6" max="6" width="16.42578125" customWidth="1"/>
    <col min="7" max="7" width="5" customWidth="1"/>
  </cols>
  <sheetData>
    <row r="1" spans="1:8">
      <c r="C1" s="21" t="s">
        <v>734</v>
      </c>
    </row>
    <row r="2" spans="1:8">
      <c r="D2" s="29"/>
    </row>
    <row r="3" spans="1:8" ht="35.25" customHeight="1">
      <c r="A3" s="10" t="s">
        <v>720</v>
      </c>
      <c r="C3" s="67" t="s">
        <v>792</v>
      </c>
      <c r="D3" s="67"/>
      <c r="E3" s="64"/>
      <c r="F3" s="33"/>
    </row>
    <row r="4" spans="1:8" ht="15.75" customHeight="1">
      <c r="C4" s="27"/>
      <c r="D4" s="27"/>
      <c r="E4" s="20"/>
      <c r="F4" s="43" t="s">
        <v>746</v>
      </c>
    </row>
    <row r="5" spans="1:8">
      <c r="A5" s="22" t="s">
        <v>31</v>
      </c>
      <c r="B5" s="22"/>
      <c r="C5" s="20"/>
      <c r="D5" s="27"/>
      <c r="E5" s="27"/>
      <c r="F5" s="25" t="s">
        <v>539</v>
      </c>
    </row>
    <row r="6" spans="1:8">
      <c r="B6" s="10" t="s">
        <v>524</v>
      </c>
      <c r="C6" s="20"/>
      <c r="D6" s="27"/>
      <c r="E6" s="20" t="s">
        <v>863</v>
      </c>
      <c r="F6" s="25"/>
    </row>
    <row r="7" spans="1:8">
      <c r="A7" s="40" t="s">
        <v>865</v>
      </c>
      <c r="B7" s="26" t="str">
        <f>$A$3&amp;"_"&amp;B$6&amp;"_"&amp;$A7</f>
        <v>Snh_UY_NedAkP</v>
      </c>
      <c r="C7" s="27" t="s">
        <v>0</v>
      </c>
      <c r="D7" s="27"/>
      <c r="E7" s="27" t="s">
        <v>500</v>
      </c>
      <c r="F7" s="19">
        <f>INDEX(data,2,MATCH(B7,variabel,0))</f>
        <v>10543892</v>
      </c>
      <c r="H7" s="18"/>
    </row>
    <row r="8" spans="1:8">
      <c r="A8" s="40"/>
      <c r="B8" s="26"/>
      <c r="C8" s="27"/>
      <c r="D8" s="27"/>
      <c r="E8" s="20" t="s">
        <v>502</v>
      </c>
      <c r="F8" s="28"/>
      <c r="H8" s="18"/>
    </row>
    <row r="9" spans="1:8">
      <c r="A9" s="40" t="s">
        <v>866</v>
      </c>
      <c r="B9" s="26" t="str">
        <f t="shared" ref="B9:B30" si="0">$A$3&amp;"_"&amp;B$6&amp;"_"&amp;$A9</f>
        <v>Snh_UY_NedVkr</v>
      </c>
      <c r="C9" s="27"/>
      <c r="D9" s="27" t="s">
        <v>553</v>
      </c>
      <c r="E9" s="27" t="s">
        <v>331</v>
      </c>
      <c r="F9" s="19">
        <f t="shared" ref="F9:F15" si="1">INDEX(data,2,MATCH(B9,variabel,0))</f>
        <v>0</v>
      </c>
      <c r="H9" s="18"/>
    </row>
    <row r="10" spans="1:8">
      <c r="A10" s="40" t="s">
        <v>867</v>
      </c>
      <c r="B10" s="26" t="str">
        <f t="shared" si="0"/>
        <v>Snh_UY_NedNh</v>
      </c>
      <c r="C10" s="27"/>
      <c r="D10" s="27" t="s">
        <v>554</v>
      </c>
      <c r="E10" s="27" t="s">
        <v>506</v>
      </c>
      <c r="F10" s="19">
        <f t="shared" si="1"/>
        <v>3944610</v>
      </c>
      <c r="H10" s="18"/>
    </row>
    <row r="11" spans="1:8" ht="25.5" customHeight="1">
      <c r="A11" s="40" t="s">
        <v>868</v>
      </c>
      <c r="B11" s="26" t="str">
        <f t="shared" si="0"/>
        <v>Snh_UY_NedT</v>
      </c>
      <c r="C11" s="27"/>
      <c r="D11" s="27" t="s">
        <v>555</v>
      </c>
      <c r="E11" s="31" t="s">
        <v>507</v>
      </c>
      <c r="F11" s="19">
        <f t="shared" si="1"/>
        <v>3769076</v>
      </c>
      <c r="H11" s="18"/>
    </row>
    <row r="12" spans="1:8">
      <c r="A12" s="40" t="s">
        <v>869</v>
      </c>
      <c r="B12" s="26" t="str">
        <f t="shared" si="0"/>
        <v>Snh_UY_NedX</v>
      </c>
      <c r="C12" s="27"/>
      <c r="D12" s="27" t="s">
        <v>556</v>
      </c>
      <c r="E12" s="27" t="s">
        <v>503</v>
      </c>
      <c r="F12" s="19">
        <f t="shared" si="1"/>
        <v>-2226</v>
      </c>
      <c r="H12" s="18"/>
    </row>
    <row r="13" spans="1:8">
      <c r="A13" s="40" t="s">
        <v>870</v>
      </c>
      <c r="B13" s="26" t="str">
        <f t="shared" si="0"/>
        <v>Snh_UY_NedVre</v>
      </c>
      <c r="C13" s="27"/>
      <c r="D13" s="27" t="s">
        <v>557</v>
      </c>
      <c r="E13" s="27" t="s">
        <v>504</v>
      </c>
      <c r="F13" s="19">
        <f t="shared" si="1"/>
        <v>185</v>
      </c>
      <c r="H13" s="18"/>
    </row>
    <row r="14" spans="1:8">
      <c r="A14" s="40" t="s">
        <v>871</v>
      </c>
      <c r="B14" s="26" t="str">
        <f t="shared" si="0"/>
        <v>Snh_UY_NedEt</v>
      </c>
      <c r="C14" s="27"/>
      <c r="D14" s="27" t="s">
        <v>558</v>
      </c>
      <c r="E14" s="27" t="s">
        <v>505</v>
      </c>
      <c r="F14" s="19">
        <f t="shared" si="1"/>
        <v>432673</v>
      </c>
      <c r="H14" s="18"/>
    </row>
    <row r="15" spans="1:8">
      <c r="A15" s="40" t="s">
        <v>872</v>
      </c>
      <c r="B15" s="26" t="str">
        <f t="shared" si="0"/>
        <v>Snh_UY_NedAkU</v>
      </c>
      <c r="C15" s="27" t="s">
        <v>1</v>
      </c>
      <c r="D15" s="27"/>
      <c r="E15" s="27" t="s">
        <v>707</v>
      </c>
      <c r="F15" s="19">
        <f t="shared" si="1"/>
        <v>10284712</v>
      </c>
      <c r="H15" s="18"/>
    </row>
    <row r="16" spans="1:8">
      <c r="A16" s="26"/>
      <c r="B16" s="26"/>
      <c r="C16" s="27"/>
      <c r="D16" s="27"/>
      <c r="E16" s="27"/>
      <c r="F16" s="28"/>
      <c r="H16" s="18"/>
    </row>
    <row r="17" spans="1:8">
      <c r="A17" s="26"/>
      <c r="B17" s="26"/>
      <c r="C17" s="27"/>
      <c r="D17" s="27"/>
      <c r="E17" s="20" t="s">
        <v>508</v>
      </c>
      <c r="F17" s="28"/>
      <c r="H17" s="18"/>
    </row>
    <row r="18" spans="1:8">
      <c r="A18" s="26" t="s">
        <v>514</v>
      </c>
      <c r="B18" s="26" t="str">
        <f t="shared" si="0"/>
        <v>Snh_UY_KrAkP</v>
      </c>
      <c r="C18" s="27" t="s">
        <v>0</v>
      </c>
      <c r="D18" s="27"/>
      <c r="E18" s="27" t="s">
        <v>509</v>
      </c>
      <c r="F18" s="19">
        <f>INDEX(data,2,MATCH(B18,variabel,0))</f>
        <v>50217</v>
      </c>
      <c r="H18" s="18"/>
    </row>
    <row r="19" spans="1:8">
      <c r="A19" s="26"/>
      <c r="B19" s="26" t="str">
        <f t="shared" si="0"/>
        <v>Snh_UY_</v>
      </c>
      <c r="C19" s="27"/>
      <c r="D19" s="27"/>
      <c r="E19" s="20" t="s">
        <v>502</v>
      </c>
      <c r="F19" s="28"/>
      <c r="H19" s="18"/>
    </row>
    <row r="20" spans="1:8">
      <c r="A20" s="26" t="s">
        <v>515</v>
      </c>
      <c r="B20" s="26" t="str">
        <f t="shared" si="0"/>
        <v>Snh_UY_KrVkr</v>
      </c>
      <c r="C20" s="27"/>
      <c r="D20" s="27" t="s">
        <v>553</v>
      </c>
      <c r="E20" s="27" t="s">
        <v>331</v>
      </c>
      <c r="F20" s="19">
        <f t="shared" ref="F20:F26" si="2">INDEX(data,2,MATCH(B20,variabel,0))</f>
        <v>0</v>
      </c>
      <c r="H20" s="18"/>
    </row>
    <row r="21" spans="1:8">
      <c r="A21" s="26" t="s">
        <v>516</v>
      </c>
      <c r="B21" s="26" t="str">
        <f t="shared" si="0"/>
        <v>Snh_UY_KrNh</v>
      </c>
      <c r="C21" s="27"/>
      <c r="D21" s="27" t="s">
        <v>554</v>
      </c>
      <c r="E21" s="27" t="s">
        <v>506</v>
      </c>
      <c r="F21" s="19">
        <f t="shared" si="2"/>
        <v>8238</v>
      </c>
      <c r="H21" s="18"/>
    </row>
    <row r="22" spans="1:8" ht="25.5" customHeight="1">
      <c r="A22" s="26" t="s">
        <v>517</v>
      </c>
      <c r="B22" s="26" t="str">
        <f t="shared" si="0"/>
        <v>Snh_UY_KrT</v>
      </c>
      <c r="C22" s="27"/>
      <c r="D22" s="27" t="s">
        <v>555</v>
      </c>
      <c r="E22" s="31" t="s">
        <v>513</v>
      </c>
      <c r="F22" s="19">
        <f t="shared" si="2"/>
        <v>12862</v>
      </c>
      <c r="H22" s="18"/>
    </row>
    <row r="23" spans="1:8">
      <c r="A23" s="26" t="s">
        <v>518</v>
      </c>
      <c r="B23" s="26" t="str">
        <f t="shared" si="0"/>
        <v>Snh_UY_KrX</v>
      </c>
      <c r="C23" s="27"/>
      <c r="D23" s="27" t="s">
        <v>556</v>
      </c>
      <c r="E23" s="27" t="s">
        <v>503</v>
      </c>
      <c r="F23" s="19">
        <f t="shared" si="2"/>
        <v>2224</v>
      </c>
      <c r="H23" s="18"/>
    </row>
    <row r="24" spans="1:8">
      <c r="A24" s="26" t="s">
        <v>519</v>
      </c>
      <c r="B24" s="26" t="str">
        <f t="shared" si="0"/>
        <v>Snh_UY_KrVre</v>
      </c>
      <c r="C24" s="27"/>
      <c r="D24" s="27" t="s">
        <v>557</v>
      </c>
      <c r="E24" s="27" t="s">
        <v>504</v>
      </c>
      <c r="F24" s="19">
        <f t="shared" si="2"/>
        <v>0</v>
      </c>
      <c r="H24" s="18"/>
    </row>
    <row r="25" spans="1:8">
      <c r="A25" s="26" t="s">
        <v>520</v>
      </c>
      <c r="B25" s="26" t="str">
        <f t="shared" si="0"/>
        <v>Snh_UY_KrEt</v>
      </c>
      <c r="C25" s="27"/>
      <c r="D25" s="27" t="s">
        <v>558</v>
      </c>
      <c r="E25" s="27" t="s">
        <v>510</v>
      </c>
      <c r="F25" s="19">
        <f t="shared" si="2"/>
        <v>964</v>
      </c>
      <c r="H25" s="18"/>
    </row>
    <row r="26" spans="1:8">
      <c r="A26" s="26" t="s">
        <v>521</v>
      </c>
      <c r="B26" s="26" t="str">
        <f t="shared" si="0"/>
        <v>Snh_UY_KrAkU</v>
      </c>
      <c r="C26" s="27" t="s">
        <v>1</v>
      </c>
      <c r="D26" s="27"/>
      <c r="E26" s="27" t="s">
        <v>708</v>
      </c>
      <c r="F26" s="19">
        <f t="shared" si="2"/>
        <v>46852</v>
      </c>
      <c r="H26" s="18"/>
    </row>
    <row r="27" spans="1:8">
      <c r="A27" s="26"/>
      <c r="B27" s="26"/>
      <c r="C27" s="27"/>
      <c r="D27" s="27"/>
      <c r="E27" s="27"/>
      <c r="F27" s="28"/>
      <c r="H27" s="18"/>
    </row>
    <row r="28" spans="1:8">
      <c r="A28" s="26"/>
      <c r="B28" s="26"/>
      <c r="C28" s="27"/>
      <c r="D28" s="27"/>
      <c r="E28" s="20" t="s">
        <v>511</v>
      </c>
      <c r="F28" s="28"/>
      <c r="H28" s="18"/>
    </row>
    <row r="29" spans="1:8">
      <c r="A29" s="26" t="s">
        <v>522</v>
      </c>
      <c r="B29" s="26" t="str">
        <f t="shared" si="0"/>
        <v>Snh_UY_EtIn</v>
      </c>
      <c r="C29" s="27" t="s">
        <v>0</v>
      </c>
      <c r="D29" s="27"/>
      <c r="E29" s="27" t="s">
        <v>864</v>
      </c>
      <c r="F29" s="19">
        <f>INDEX(data,2,MATCH(B29,variabel,0))</f>
        <v>155658</v>
      </c>
      <c r="H29" s="18"/>
    </row>
    <row r="30" spans="1:8">
      <c r="A30" s="26" t="s">
        <v>523</v>
      </c>
      <c r="B30" s="26" t="str">
        <f t="shared" si="0"/>
        <v>Snh_UY_EtAfF</v>
      </c>
      <c r="C30" s="27" t="s">
        <v>1</v>
      </c>
      <c r="D30" s="27"/>
      <c r="E30" s="27" t="s">
        <v>512</v>
      </c>
      <c r="F30" s="19">
        <f>INDEX(data,2,MATCH(B30,variabel,0))</f>
        <v>29614</v>
      </c>
      <c r="H30" s="18"/>
    </row>
  </sheetData>
  <sheetProtection password="BF77" sheet="1"/>
  <mergeCells count="1">
    <mergeCell ref="C3:E3"/>
  </mergeCells>
  <hyperlinks>
    <hyperlink ref="C1" location="Indhold!H2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71" orientation="landscape"/>
  <headerFooter scaleWithDoc="0" alignWithMargins="0">
    <oddHeader>&amp;L&amp;C&amp;G&amp;R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</sheetPr>
  <dimension ref="A1:I14"/>
  <sheetViews>
    <sheetView showGridLines="0" topLeftCell="E1" zoomScaleNormal="100" workbookViewId="0">
      <selection activeCell="G8" sqref="G8"/>
    </sheetView>
  </sheetViews>
  <sheetFormatPr defaultColWidth="11.42578125" defaultRowHeight="15"/>
  <cols>
    <col min="1" max="1" width="8.85546875" hidden="1" customWidth="1"/>
    <col min="2" max="2" width="14.85546875" hidden="1" customWidth="1"/>
    <col min="3" max="3" width="21" hidden="1" customWidth="1"/>
    <col min="4" max="4" width="21.140625" hidden="1" customWidth="1"/>
    <col min="5" max="5" width="5.5703125" customWidth="1"/>
    <col min="6" max="6" width="69.85546875" customWidth="1"/>
    <col min="7" max="7" width="11" customWidth="1"/>
    <col min="8" max="8" width="10.5703125" customWidth="1"/>
    <col min="9" max="9" width="9.85546875" customWidth="1"/>
    <col min="10" max="10" width="3.5703125" customWidth="1"/>
  </cols>
  <sheetData>
    <row r="1" spans="1:9">
      <c r="E1" s="21" t="s">
        <v>734</v>
      </c>
    </row>
    <row r="2" spans="1:9">
      <c r="F2" s="29"/>
    </row>
    <row r="3" spans="1:9" ht="35.25" customHeight="1">
      <c r="A3" t="s">
        <v>795</v>
      </c>
      <c r="E3" s="67" t="s">
        <v>794</v>
      </c>
      <c r="F3" s="64"/>
      <c r="G3" s="64"/>
      <c r="H3" s="33"/>
      <c r="I3" s="33"/>
    </row>
    <row r="4" spans="1:9" ht="14.25" customHeight="1">
      <c r="E4" s="86" t="s">
        <v>733</v>
      </c>
      <c r="F4" s="87"/>
      <c r="G4" s="87"/>
      <c r="H4" s="87"/>
      <c r="I4" s="88"/>
    </row>
    <row r="5" spans="1:9" ht="27.75" customHeight="1">
      <c r="A5" s="22" t="s">
        <v>31</v>
      </c>
      <c r="B5" s="22" t="s">
        <v>487</v>
      </c>
      <c r="C5" s="22" t="s">
        <v>498</v>
      </c>
      <c r="D5" s="22" t="s">
        <v>664</v>
      </c>
      <c r="E5" s="27"/>
      <c r="F5" s="20"/>
      <c r="G5" s="25" t="s">
        <v>671</v>
      </c>
      <c r="H5" s="25" t="s">
        <v>672</v>
      </c>
      <c r="I5" s="28" t="s">
        <v>665</v>
      </c>
    </row>
    <row r="6" spans="1:9">
      <c r="A6" s="26" t="s">
        <v>494</v>
      </c>
      <c r="B6" s="26" t="str">
        <f>$A$3&amp;"_"&amp;B$5&amp;"_"&amp;$A6</f>
        <v>ssb_Ind_KrP</v>
      </c>
      <c r="C6" s="26" t="str">
        <f t="shared" ref="C6:D6" si="0">$A$3&amp;"_"&amp;C$5&amp;"_"&amp;$A6</f>
        <v>ssb_Udl_KrP</v>
      </c>
      <c r="D6" s="26" t="str">
        <f t="shared" si="0"/>
        <v>ssb_Ant_KrP</v>
      </c>
      <c r="E6" s="27"/>
      <c r="F6" s="20" t="s">
        <v>488</v>
      </c>
      <c r="G6" s="19" t="str">
        <f t="shared" ref="G6:H9" si="1">INDEX(data,2,MATCH(B6,variabel,0))</f>
        <v>38</v>
      </c>
      <c r="H6" s="19" t="str">
        <f t="shared" si="1"/>
        <v>1</v>
      </c>
      <c r="I6" s="27"/>
    </row>
    <row r="7" spans="1:9">
      <c r="A7" s="26" t="s">
        <v>495</v>
      </c>
      <c r="B7" s="26" t="str">
        <f t="shared" ref="B7:D14" si="2">$A$3&amp;"_"&amp;B$5&amp;"_"&amp;$A7</f>
        <v>ssb_Ind_Ny</v>
      </c>
      <c r="C7" s="26" t="str">
        <f t="shared" si="2"/>
        <v>ssb_Udl_Ny</v>
      </c>
      <c r="D7" s="26" t="str">
        <f t="shared" si="2"/>
        <v>ssb_Ant_Ny</v>
      </c>
      <c r="E7" s="27" t="s">
        <v>0</v>
      </c>
      <c r="F7" s="27" t="s">
        <v>489</v>
      </c>
      <c r="G7" s="19" t="str">
        <f t="shared" si="1"/>
        <v>2</v>
      </c>
      <c r="H7" s="19" t="str">
        <f t="shared" si="1"/>
        <v>0</v>
      </c>
      <c r="I7" s="27"/>
    </row>
    <row r="8" spans="1:9">
      <c r="A8" s="26" t="s">
        <v>496</v>
      </c>
      <c r="B8" s="26" t="str">
        <f t="shared" si="2"/>
        <v>ssb_Ind_Ned</v>
      </c>
      <c r="C8" s="26" t="str">
        <f t="shared" si="2"/>
        <v>ssb_Udl_Ned</v>
      </c>
      <c r="D8" s="26" t="str">
        <f t="shared" si="2"/>
        <v>ssb_Ant_Ned</v>
      </c>
      <c r="E8" s="27" t="s">
        <v>1</v>
      </c>
      <c r="F8" s="27" t="s">
        <v>490</v>
      </c>
      <c r="G8" s="19" t="str">
        <f t="shared" si="1"/>
        <v>0</v>
      </c>
      <c r="H8" s="19" t="str">
        <f t="shared" si="1"/>
        <v>0</v>
      </c>
      <c r="I8" s="27"/>
    </row>
    <row r="9" spans="1:9">
      <c r="A9" s="26" t="s">
        <v>497</v>
      </c>
      <c r="B9" s="26" t="str">
        <f t="shared" si="2"/>
        <v>ssb_Ind_KrU</v>
      </c>
      <c r="C9" s="26" t="str">
        <f t="shared" si="2"/>
        <v>ssb_Udl_KrU</v>
      </c>
      <c r="D9" s="26" t="str">
        <f t="shared" si="2"/>
        <v>ssb_Ant_KrU</v>
      </c>
      <c r="E9" s="27"/>
      <c r="F9" s="20" t="s">
        <v>491</v>
      </c>
      <c r="G9" s="19" t="str">
        <f t="shared" si="1"/>
        <v>40</v>
      </c>
      <c r="H9" s="19" t="str">
        <f t="shared" si="1"/>
        <v>1</v>
      </c>
      <c r="I9" s="27"/>
    </row>
    <row r="10" spans="1:9">
      <c r="A10" s="26"/>
      <c r="B10" s="26"/>
      <c r="C10" s="26"/>
      <c r="D10" s="26"/>
      <c r="E10" s="27"/>
      <c r="F10" s="27"/>
      <c r="G10" s="27"/>
      <c r="H10" s="27"/>
      <c r="I10" s="27"/>
    </row>
    <row r="11" spans="1:9">
      <c r="A11" s="26"/>
      <c r="B11" s="26"/>
      <c r="C11" s="26"/>
      <c r="D11" s="26"/>
      <c r="E11" s="27"/>
      <c r="F11" s="20" t="s">
        <v>492</v>
      </c>
      <c r="G11" s="27"/>
      <c r="H11" s="27"/>
      <c r="I11" s="27"/>
    </row>
    <row r="12" spans="1:9">
      <c r="A12" s="26" t="s">
        <v>676</v>
      </c>
      <c r="B12" s="26" t="str">
        <f t="shared" si="2"/>
        <v>ssb_Ind_BeK</v>
      </c>
      <c r="C12" s="26" t="str">
        <f t="shared" si="2"/>
        <v>ssb_Udl_BeK</v>
      </c>
      <c r="D12" s="26" t="str">
        <f t="shared" si="2"/>
        <v>ssb_Ant_BeK</v>
      </c>
      <c r="E12" s="27" t="s">
        <v>0</v>
      </c>
      <c r="F12" s="27" t="s">
        <v>493</v>
      </c>
      <c r="G12" s="27"/>
      <c r="H12" s="27"/>
      <c r="I12" s="19">
        <f>INDEX(data,2,MATCH(D12,variabel,0))</f>
        <v>3403</v>
      </c>
    </row>
    <row r="13" spans="1:9">
      <c r="A13" s="26" t="s">
        <v>677</v>
      </c>
      <c r="B13" s="26" t="str">
        <f t="shared" si="2"/>
        <v>ssb_Ind_BeX</v>
      </c>
      <c r="C13" s="26" t="str">
        <f t="shared" si="2"/>
        <v>ssb_Udl_BeX</v>
      </c>
      <c r="D13" s="26" t="str">
        <f t="shared" si="2"/>
        <v>ssb_Ant_BeX</v>
      </c>
      <c r="E13" s="27" t="s">
        <v>1</v>
      </c>
      <c r="F13" s="27" t="s">
        <v>438</v>
      </c>
      <c r="G13" s="27"/>
      <c r="H13" s="27"/>
      <c r="I13" s="19">
        <f>INDEX(data,2,MATCH(D13,variabel,0))</f>
        <v>22</v>
      </c>
    </row>
    <row r="14" spans="1:9">
      <c r="A14" s="26" t="s">
        <v>678</v>
      </c>
      <c r="B14" s="26" t="str">
        <f t="shared" si="2"/>
        <v>ssb_Ind_BeTot</v>
      </c>
      <c r="C14" s="26" t="str">
        <f t="shared" si="2"/>
        <v>ssb_Udl_BeTot</v>
      </c>
      <c r="D14" s="26" t="str">
        <f t="shared" si="2"/>
        <v>ssb_Ant_BeTot</v>
      </c>
      <c r="E14" s="27"/>
      <c r="F14" s="20" t="s">
        <v>206</v>
      </c>
      <c r="G14" s="27"/>
      <c r="H14" s="27"/>
      <c r="I14" s="19">
        <f>INDEX(data,2,MATCH(D14,variabel,0))</f>
        <v>3425</v>
      </c>
    </row>
  </sheetData>
  <sheetProtection password="BF77" sheet="1"/>
  <mergeCells count="2">
    <mergeCell ref="E3:G3"/>
    <mergeCell ref="E4:I4"/>
  </mergeCells>
  <hyperlinks>
    <hyperlink ref="E1" location="Indhold!H2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/>
  <headerFooter scaleWithDoc="0" alignWithMargins="0">
    <oddHeader>&amp;L&amp;C&amp;G&amp;R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M32"/>
  <sheetViews>
    <sheetView showGridLines="0" topLeftCell="B1" zoomScaleNormal="100" workbookViewId="0">
      <selection activeCell="B6" sqref="B6"/>
    </sheetView>
  </sheetViews>
  <sheetFormatPr defaultColWidth="11.42578125" defaultRowHeight="15"/>
  <cols>
    <col min="1" max="1" width="7.5703125" hidden="1" customWidth="1"/>
    <col min="2" max="2" width="6" customWidth="1"/>
    <col min="3" max="3" width="12.140625" customWidth="1"/>
    <col min="4" max="4" width="76.5703125" customWidth="1"/>
    <col min="5" max="5" width="16" customWidth="1"/>
    <col min="6" max="6" width="7.140625" customWidth="1"/>
    <col min="7" max="13" width="0" hidden="1" customWidth="1"/>
  </cols>
  <sheetData>
    <row r="1" spans="1:9">
      <c r="C1" s="14"/>
    </row>
    <row r="2" spans="1:9">
      <c r="C2" s="14"/>
      <c r="D2" s="11"/>
    </row>
    <row r="3" spans="1:9">
      <c r="C3" s="14"/>
      <c r="D3" s="11"/>
    </row>
    <row r="4" spans="1:9">
      <c r="C4" s="14"/>
      <c r="D4" s="12"/>
    </row>
    <row r="5" spans="1:9" ht="33" customHeight="1">
      <c r="B5" s="63" t="s">
        <v>1874</v>
      </c>
      <c r="C5" s="63"/>
      <c r="D5" s="63"/>
      <c r="E5" s="63"/>
    </row>
    <row r="6" spans="1:9" ht="21" customHeight="1">
      <c r="A6" s="10"/>
      <c r="B6" s="8" t="s">
        <v>765</v>
      </c>
      <c r="C6" s="8"/>
      <c r="D6" s="15"/>
      <c r="E6" s="16"/>
      <c r="F6" s="17"/>
      <c r="G6" s="17"/>
      <c r="H6" s="17"/>
      <c r="I6" s="17"/>
    </row>
    <row r="7" spans="1:9">
      <c r="A7" s="10"/>
      <c r="B7" s="9" t="s">
        <v>817</v>
      </c>
      <c r="C7" s="13" t="s">
        <v>740</v>
      </c>
      <c r="D7" s="5" t="s">
        <v>727</v>
      </c>
      <c r="E7" s="15"/>
      <c r="F7" s="6"/>
      <c r="G7" s="6"/>
      <c r="H7" s="6"/>
      <c r="I7" s="6"/>
    </row>
    <row r="8" spans="1:9">
      <c r="A8" s="10"/>
      <c r="B8" s="9" t="s">
        <v>817</v>
      </c>
      <c r="C8" s="13" t="s">
        <v>741</v>
      </c>
      <c r="D8" s="7" t="s">
        <v>38</v>
      </c>
      <c r="E8" s="15"/>
      <c r="F8" s="6"/>
      <c r="G8" s="6"/>
      <c r="H8" s="6"/>
      <c r="I8" s="6"/>
    </row>
    <row r="9" spans="1:9" ht="21" customHeight="1">
      <c r="A9" s="10"/>
      <c r="B9" s="8" t="s">
        <v>814</v>
      </c>
      <c r="C9" s="8"/>
      <c r="D9" s="7"/>
      <c r="E9" s="15"/>
      <c r="F9" s="6"/>
      <c r="G9" s="6"/>
      <c r="H9" s="6"/>
      <c r="I9" s="6"/>
    </row>
    <row r="10" spans="1:9">
      <c r="A10" s="10"/>
      <c r="B10" s="9" t="s">
        <v>817</v>
      </c>
      <c r="C10" s="13" t="s">
        <v>735</v>
      </c>
      <c r="D10" s="7" t="s">
        <v>768</v>
      </c>
      <c r="E10" s="15"/>
      <c r="F10" s="6"/>
      <c r="G10" s="6"/>
      <c r="H10" s="6"/>
      <c r="I10" s="6"/>
    </row>
    <row r="11" spans="1:9">
      <c r="A11" s="10"/>
      <c r="B11" s="9" t="s">
        <v>817</v>
      </c>
      <c r="C11" s="13" t="s">
        <v>736</v>
      </c>
      <c r="D11" s="7" t="s">
        <v>775</v>
      </c>
      <c r="E11" s="15"/>
      <c r="F11" s="6"/>
      <c r="G11" s="6"/>
      <c r="H11" s="6"/>
      <c r="I11" s="6"/>
    </row>
    <row r="12" spans="1:9">
      <c r="A12" s="10"/>
      <c r="B12" s="9" t="s">
        <v>817</v>
      </c>
      <c r="C12" s="13" t="s">
        <v>737</v>
      </c>
      <c r="D12" s="7" t="s">
        <v>771</v>
      </c>
      <c r="E12" s="15"/>
      <c r="F12" s="6"/>
      <c r="G12" s="6"/>
      <c r="H12" s="6"/>
      <c r="I12" s="6"/>
    </row>
    <row r="13" spans="1:9">
      <c r="A13" s="10"/>
      <c r="B13" s="9" t="s">
        <v>817</v>
      </c>
      <c r="C13" s="13" t="s">
        <v>747</v>
      </c>
      <c r="D13" s="7" t="s">
        <v>772</v>
      </c>
      <c r="E13" s="15"/>
      <c r="F13" s="6"/>
      <c r="G13" s="6"/>
      <c r="H13" s="6"/>
      <c r="I13" s="6"/>
    </row>
    <row r="14" spans="1:9">
      <c r="A14" s="10"/>
      <c r="B14" s="9" t="s">
        <v>817</v>
      </c>
      <c r="C14" s="13" t="s">
        <v>742</v>
      </c>
      <c r="D14" s="7" t="s">
        <v>727</v>
      </c>
      <c r="E14" s="15"/>
      <c r="F14" s="6"/>
      <c r="G14" s="6"/>
      <c r="H14" s="6"/>
      <c r="I14" s="6"/>
    </row>
    <row r="15" spans="1:9">
      <c r="A15" s="10"/>
      <c r="B15" s="9" t="s">
        <v>817</v>
      </c>
      <c r="C15" s="13" t="s">
        <v>743</v>
      </c>
      <c r="D15" s="7" t="s">
        <v>38</v>
      </c>
      <c r="E15" s="15"/>
      <c r="F15" s="6"/>
      <c r="G15" s="6"/>
      <c r="H15" s="6"/>
      <c r="I15" s="6"/>
    </row>
    <row r="16" spans="1:9">
      <c r="A16" s="10"/>
      <c r="B16" s="9" t="s">
        <v>817</v>
      </c>
      <c r="C16" s="13" t="s">
        <v>744</v>
      </c>
      <c r="D16" s="7" t="s">
        <v>330</v>
      </c>
      <c r="E16" s="15"/>
      <c r="F16" s="6"/>
      <c r="G16" s="6"/>
      <c r="H16" s="6"/>
      <c r="I16" s="6"/>
    </row>
    <row r="17" spans="1:13">
      <c r="A17" s="10"/>
      <c r="B17" s="9" t="s">
        <v>817</v>
      </c>
      <c r="C17" s="13" t="s">
        <v>755</v>
      </c>
      <c r="D17" s="7" t="s">
        <v>776</v>
      </c>
      <c r="E17" s="62"/>
      <c r="F17" s="6"/>
      <c r="G17" s="6"/>
      <c r="H17" s="6"/>
      <c r="I17" s="6"/>
    </row>
    <row r="18" spans="1:13">
      <c r="A18" s="10"/>
      <c r="B18" s="9" t="s">
        <v>817</v>
      </c>
      <c r="C18" s="13" t="s">
        <v>756</v>
      </c>
      <c r="D18" s="7" t="s">
        <v>777</v>
      </c>
      <c r="E18" s="62"/>
      <c r="F18" s="6"/>
      <c r="G18" s="6"/>
      <c r="H18" s="6"/>
      <c r="I18" s="6"/>
    </row>
    <row r="19" spans="1:13">
      <c r="A19" s="10"/>
      <c r="B19" s="9" t="s">
        <v>817</v>
      </c>
      <c r="C19" s="13" t="s">
        <v>738</v>
      </c>
      <c r="D19" s="7" t="s">
        <v>784</v>
      </c>
      <c r="E19" s="62"/>
      <c r="F19" s="6"/>
      <c r="G19" s="6"/>
      <c r="H19" s="6"/>
      <c r="I19" s="6"/>
    </row>
    <row r="20" spans="1:13">
      <c r="A20" s="10"/>
      <c r="B20" s="9" t="s">
        <v>817</v>
      </c>
      <c r="C20" s="13" t="s">
        <v>745</v>
      </c>
      <c r="D20" s="7" t="s">
        <v>786</v>
      </c>
      <c r="E20" s="62"/>
      <c r="F20" s="6"/>
      <c r="G20" s="6"/>
      <c r="H20" s="6"/>
      <c r="I20" s="6"/>
    </row>
    <row r="21" spans="1:13">
      <c r="A21" s="10"/>
      <c r="B21" s="9" t="s">
        <v>817</v>
      </c>
      <c r="C21" s="13" t="s">
        <v>739</v>
      </c>
      <c r="D21" s="7" t="s">
        <v>787</v>
      </c>
      <c r="E21" s="15"/>
      <c r="F21" s="6"/>
      <c r="G21" s="6"/>
      <c r="H21" s="6"/>
      <c r="I21" s="6"/>
    </row>
    <row r="22" spans="1:13" ht="15" customHeight="1">
      <c r="A22" s="10"/>
      <c r="B22" s="9" t="s">
        <v>817</v>
      </c>
      <c r="C22" s="13" t="s">
        <v>758</v>
      </c>
      <c r="D22" s="7" t="s">
        <v>789</v>
      </c>
      <c r="E22" s="15"/>
      <c r="F22" s="6"/>
      <c r="G22" s="6"/>
      <c r="H22" s="6"/>
      <c r="I22" s="6"/>
    </row>
    <row r="23" spans="1:13">
      <c r="A23" s="10"/>
      <c r="B23" s="9" t="s">
        <v>817</v>
      </c>
      <c r="C23" s="13" t="s">
        <v>757</v>
      </c>
      <c r="D23" s="7" t="s">
        <v>791</v>
      </c>
      <c r="E23" s="15"/>
      <c r="F23" s="6"/>
      <c r="G23" s="6"/>
      <c r="H23" s="6"/>
      <c r="I23" s="6"/>
      <c r="M23" s="3" t="s">
        <v>802</v>
      </c>
    </row>
    <row r="24" spans="1:13">
      <c r="A24" s="10"/>
      <c r="B24" s="9" t="s">
        <v>817</v>
      </c>
      <c r="C24" s="13" t="s">
        <v>793</v>
      </c>
      <c r="D24" s="7" t="s">
        <v>499</v>
      </c>
      <c r="E24" s="15"/>
      <c r="F24" s="6"/>
      <c r="G24" s="6"/>
      <c r="H24" s="6"/>
      <c r="I24" s="6"/>
    </row>
    <row r="25" spans="1:13" ht="21" customHeight="1">
      <c r="A25" s="10"/>
      <c r="B25" s="8" t="s">
        <v>815</v>
      </c>
      <c r="C25" s="8"/>
      <c r="D25" s="7"/>
      <c r="E25" s="15"/>
      <c r="F25" s="6"/>
      <c r="G25" s="6"/>
      <c r="H25" s="6"/>
      <c r="I25" s="6"/>
    </row>
    <row r="26" spans="1:13">
      <c r="A26" s="10"/>
      <c r="B26" s="9" t="s">
        <v>817</v>
      </c>
      <c r="C26" s="13" t="s">
        <v>759</v>
      </c>
      <c r="D26" s="7" t="s">
        <v>727</v>
      </c>
      <c r="E26" s="15"/>
      <c r="F26" s="6"/>
      <c r="G26" s="6"/>
      <c r="H26" s="6"/>
      <c r="I26" s="6"/>
    </row>
    <row r="27" spans="1:13">
      <c r="A27" s="10"/>
      <c r="B27" s="9" t="s">
        <v>817</v>
      </c>
      <c r="C27" s="13" t="s">
        <v>760</v>
      </c>
      <c r="D27" s="7" t="s">
        <v>38</v>
      </c>
      <c r="E27" s="15"/>
      <c r="F27" s="6"/>
      <c r="G27" s="6"/>
      <c r="H27" s="6"/>
      <c r="I27" s="6"/>
    </row>
    <row r="28" spans="1:13">
      <c r="A28" s="10"/>
      <c r="B28" s="9" t="s">
        <v>817</v>
      </c>
      <c r="C28" s="13" t="s">
        <v>761</v>
      </c>
      <c r="D28" s="7" t="s">
        <v>771</v>
      </c>
      <c r="E28" s="15"/>
    </row>
    <row r="29" spans="1:13" ht="21" customHeight="1">
      <c r="A29" s="10"/>
      <c r="B29" s="8" t="s">
        <v>816</v>
      </c>
      <c r="C29" s="8"/>
      <c r="D29" s="7"/>
      <c r="E29" s="15"/>
    </row>
    <row r="30" spans="1:13">
      <c r="A30" s="10"/>
      <c r="B30" s="9" t="s">
        <v>817</v>
      </c>
      <c r="C30" s="4" t="s">
        <v>762</v>
      </c>
      <c r="D30" s="15" t="s">
        <v>796</v>
      </c>
      <c r="E30" s="15"/>
    </row>
    <row r="32" spans="1:13">
      <c r="C32" s="12"/>
    </row>
  </sheetData>
  <sheetProtection algorithmName="SHA-512" hashValue="XilFCNkAmCVC2+UlknFfMnMp//QrYe7Qvc8KsS1y8uHDm1UygHU3sZaM+D15raAxKXheVARD0duYbN0IDHm5cg==" saltValue="n2axO+Tye562MTgNCf4g9w==" spinCount="100000" sheet="1"/>
  <mergeCells count="3">
    <mergeCell ref="E17:E18"/>
    <mergeCell ref="E19:E20"/>
    <mergeCell ref="B5:E5"/>
  </mergeCells>
  <hyperlinks>
    <hyperlink ref="C7" location="'Tabel 1.1'!C1" display="Tabel 1.1" xr:uid="{00000000-0004-0000-0100-000000000000}"/>
    <hyperlink ref="C8" location="'Tabel 1.2'!C1" display="Tabel 1.2" xr:uid="{00000000-0004-0000-0100-000001000000}"/>
    <hyperlink ref="C12" location="'Tabel 2.3'!C1" display="Tabel 2.3" xr:uid="{00000000-0004-0000-0100-000002000000}"/>
    <hyperlink ref="C14" location="'Tabel 2.5'!E1" display="Tabel 2.5" xr:uid="{00000000-0004-0000-0100-000003000000}"/>
    <hyperlink ref="C18" location="'Tabel 2.9'!D1" display="Tabel 2.9" xr:uid="{00000000-0004-0000-0100-000004000000}"/>
    <hyperlink ref="C19" location="'Tabel 2.10'!D1" display="Tabel 2.10" xr:uid="{00000000-0004-0000-0100-000005000000}"/>
    <hyperlink ref="C20" location="'Tabel 2.11'!C1" display="Tabel 2.11" xr:uid="{00000000-0004-0000-0100-000006000000}"/>
    <hyperlink ref="C22" location="'Tabel 2.13'!D1" display="Tabel 2.13" xr:uid="{00000000-0004-0000-0100-000007000000}"/>
    <hyperlink ref="C15" location="'Tabel 2.6'!C1" display="Tabel 2.6" xr:uid="{00000000-0004-0000-0100-000008000000}"/>
    <hyperlink ref="C10" location="'Tabel 2.1'!C1" display="Tabel 2.1" xr:uid="{00000000-0004-0000-0100-000009000000}"/>
    <hyperlink ref="C11" location="'Tabel 2.2'!C1" display="Tabel 2.2" xr:uid="{00000000-0004-0000-0100-00000A000000}"/>
    <hyperlink ref="C13" location="'Tabel 2.4'!E1" display="Tabel 2.4" xr:uid="{00000000-0004-0000-0100-00000B000000}"/>
    <hyperlink ref="C16" location="'Tabel 2.7'!E1" display="Tabel 2.7" xr:uid="{00000000-0004-0000-0100-00000C000000}"/>
    <hyperlink ref="C21" location="'Tabel 2.12'!C1" display="Tabel 2.12" xr:uid="{00000000-0004-0000-0100-00000D000000}"/>
    <hyperlink ref="C23" location="'Tabel 2.14'!D1" display="Tabel 2.14" xr:uid="{00000000-0004-0000-0100-00000E000000}"/>
    <hyperlink ref="C24" location="'Tabel 2.15'!E1" display="Tabel 2.15" xr:uid="{00000000-0004-0000-0100-00000F000000}"/>
    <hyperlink ref="C17" location="'Tabel 2.8'!D1" display="Tabel 2.8" xr:uid="{00000000-0004-0000-0100-000010000000}"/>
    <hyperlink ref="C26" location="'Tabel 3.1'!D3" display="Tabel 3.1" xr:uid="{00000000-0004-0000-0100-000011000000}"/>
    <hyperlink ref="C27" location="'Tabel 3.2'!E3" display="Tabel 3.2" xr:uid="{00000000-0004-0000-0100-000012000000}"/>
    <hyperlink ref="C28" location="'Tabel 3.3'!D3" display="Tabel 3.3" xr:uid="{00000000-0004-0000-0100-000013000000}"/>
    <hyperlink ref="C30" location="'Bilag 4.1'!A1" display="Bilag 4.1" xr:uid="{00000000-0004-0000-0100-000014000000}"/>
  </hyperlinks>
  <pageMargins left="0.7" right="0.7" top="0.75" bottom="0.75" header="0.3" footer="0.3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</sheetPr>
  <dimension ref="A1:G27"/>
  <sheetViews>
    <sheetView showGridLines="0" topLeftCell="C1" workbookViewId="0">
      <selection activeCell="D5" sqref="D5"/>
    </sheetView>
  </sheetViews>
  <sheetFormatPr defaultColWidth="11.42578125" defaultRowHeight="15"/>
  <cols>
    <col min="1" max="1" width="16" hidden="1" customWidth="1"/>
    <col min="2" max="2" width="24.140625" hidden="1" customWidth="1"/>
    <col min="3" max="3" width="12.85546875" customWidth="1"/>
    <col min="4" max="4" width="68.42578125" customWidth="1"/>
    <col min="5" max="5" width="13.5703125" customWidth="1"/>
    <col min="6" max="6" width="4.42578125" customWidth="1"/>
  </cols>
  <sheetData>
    <row r="1" spans="1:7">
      <c r="C1" s="21" t="s">
        <v>734</v>
      </c>
      <c r="E1" s="46"/>
    </row>
    <row r="3" spans="1:7">
      <c r="C3" s="92" t="s">
        <v>812</v>
      </c>
      <c r="D3" s="91" t="s">
        <v>873</v>
      </c>
    </row>
    <row r="4" spans="1:7">
      <c r="C4" s="93"/>
      <c r="D4" s="91"/>
    </row>
    <row r="5" spans="1:7">
      <c r="C5" s="44" t="s">
        <v>811</v>
      </c>
      <c r="D5" s="103">
        <f>INDEX(drop_regnr_inst,MATCH(D3,Drop_inst,0))</f>
        <v>20003</v>
      </c>
    </row>
    <row r="7" spans="1:7" ht="35.25" customHeight="1">
      <c r="A7" s="10" t="s">
        <v>748</v>
      </c>
      <c r="B7" t="s">
        <v>37</v>
      </c>
      <c r="C7" s="89" t="s">
        <v>800</v>
      </c>
      <c r="D7" s="82"/>
      <c r="E7" s="90"/>
    </row>
    <row r="8" spans="1:7" ht="38.25" customHeight="1">
      <c r="A8" s="22" t="s">
        <v>31</v>
      </c>
      <c r="B8" s="22"/>
      <c r="C8" s="47"/>
      <c r="D8" s="24"/>
      <c r="E8" s="48" t="s">
        <v>666</v>
      </c>
    </row>
    <row r="9" spans="1:7">
      <c r="A9" s="26" t="s">
        <v>32</v>
      </c>
      <c r="B9" s="26" t="str">
        <f>$A$7&amp;"_"&amp;B$7&amp;"_"&amp;A9</f>
        <v>Res_RY_Rind</v>
      </c>
      <c r="C9" s="49" t="s">
        <v>0</v>
      </c>
      <c r="D9" s="27" t="s">
        <v>14</v>
      </c>
      <c r="E9" s="50">
        <f>INDEX(data_inst,MATCH($D$5,regnr_inst,0),MATCH(B9,variabel_inst,0))</f>
        <v>12485112</v>
      </c>
      <c r="G9" s="18"/>
    </row>
    <row r="10" spans="1:7">
      <c r="A10" s="26" t="s">
        <v>33</v>
      </c>
      <c r="B10" s="26" t="str">
        <f t="shared" ref="B10:B26" si="0">$A$7&amp;"_"&amp;B$7&amp;"_"&amp;A10</f>
        <v>Res_RY_Rudg</v>
      </c>
      <c r="C10" s="49" t="s">
        <v>1</v>
      </c>
      <c r="D10" s="27" t="s">
        <v>15</v>
      </c>
      <c r="E10" s="50">
        <f t="shared" ref="E10:E26" si="1">INDEX(data_inst,MATCH($D$5,regnr_inst,0),MATCH(B10,variabel_inst,0))</f>
        <v>8936865</v>
      </c>
      <c r="G10" s="18"/>
    </row>
    <row r="11" spans="1:7">
      <c r="A11" s="26" t="s">
        <v>604</v>
      </c>
      <c r="B11" s="26" t="str">
        <f t="shared" si="0"/>
        <v>Res_RY_TotR</v>
      </c>
      <c r="C11" s="49"/>
      <c r="D11" s="20" t="s">
        <v>16</v>
      </c>
      <c r="E11" s="50">
        <f t="shared" si="1"/>
        <v>3548247</v>
      </c>
      <c r="G11" s="18"/>
    </row>
    <row r="12" spans="1:7">
      <c r="A12" s="26" t="s">
        <v>34</v>
      </c>
      <c r="B12" s="26" t="str">
        <f t="shared" si="0"/>
        <v>Res_RY_UdAk</v>
      </c>
      <c r="C12" s="49" t="s">
        <v>2</v>
      </c>
      <c r="D12" s="27" t="s">
        <v>17</v>
      </c>
      <c r="E12" s="50">
        <f t="shared" si="1"/>
        <v>0</v>
      </c>
      <c r="G12" s="18"/>
    </row>
    <row r="13" spans="1:7">
      <c r="A13" s="26" t="s">
        <v>605</v>
      </c>
      <c r="B13" s="26" t="str">
        <f t="shared" si="0"/>
        <v>Res_RY_GPi</v>
      </c>
      <c r="C13" s="49" t="s">
        <v>3</v>
      </c>
      <c r="D13" s="27" t="s">
        <v>18</v>
      </c>
      <c r="E13" s="50">
        <f t="shared" si="1"/>
        <v>486045</v>
      </c>
      <c r="G13" s="18"/>
    </row>
    <row r="14" spans="1:7">
      <c r="A14" s="26" t="s">
        <v>606</v>
      </c>
      <c r="B14" s="26" t="str">
        <f t="shared" si="0"/>
        <v>Res_RY_GPu</v>
      </c>
      <c r="C14" s="49" t="s">
        <v>4</v>
      </c>
      <c r="D14" s="27" t="s">
        <v>19</v>
      </c>
      <c r="E14" s="50">
        <f t="shared" si="1"/>
        <v>669080</v>
      </c>
      <c r="G14" s="18"/>
    </row>
    <row r="15" spans="1:7">
      <c r="A15" s="26" t="s">
        <v>607</v>
      </c>
      <c r="B15" s="26" t="str">
        <f t="shared" si="0"/>
        <v>Res_RY_RGTot</v>
      </c>
      <c r="C15" s="49"/>
      <c r="D15" s="20" t="s">
        <v>20</v>
      </c>
      <c r="E15" s="50">
        <f t="shared" si="1"/>
        <v>3365212</v>
      </c>
      <c r="G15" s="18"/>
    </row>
    <row r="16" spans="1:7">
      <c r="A16" s="26" t="s">
        <v>35</v>
      </c>
      <c r="B16" s="26" t="str">
        <f t="shared" si="0"/>
        <v>Res_RY_Kreg</v>
      </c>
      <c r="C16" s="49" t="s">
        <v>5</v>
      </c>
      <c r="D16" s="27" t="s">
        <v>21</v>
      </c>
      <c r="E16" s="50">
        <f t="shared" si="1"/>
        <v>155687</v>
      </c>
      <c r="G16" s="18"/>
    </row>
    <row r="17" spans="1:7">
      <c r="A17" s="26" t="s">
        <v>608</v>
      </c>
      <c r="B17" s="26" t="str">
        <f t="shared" si="0"/>
        <v>Res_RY_Xdi</v>
      </c>
      <c r="C17" s="49" t="s">
        <v>6</v>
      </c>
      <c r="D17" s="27" t="s">
        <v>22</v>
      </c>
      <c r="E17" s="50">
        <f t="shared" si="1"/>
        <v>445</v>
      </c>
      <c r="G17" s="18"/>
    </row>
    <row r="18" spans="1:7">
      <c r="A18" s="26" t="s">
        <v>609</v>
      </c>
      <c r="B18" s="26" t="str">
        <f t="shared" si="0"/>
        <v>Res_RY_UPa</v>
      </c>
      <c r="C18" s="49" t="s">
        <v>7</v>
      </c>
      <c r="D18" s="27" t="s">
        <v>23</v>
      </c>
      <c r="E18" s="50">
        <f t="shared" si="1"/>
        <v>414490</v>
      </c>
      <c r="G18" s="18"/>
    </row>
    <row r="19" spans="1:7">
      <c r="A19" s="26" t="s">
        <v>36</v>
      </c>
      <c r="B19" s="26" t="str">
        <f t="shared" si="0"/>
        <v>Res_RY_ImMa</v>
      </c>
      <c r="C19" s="49" t="s">
        <v>8</v>
      </c>
      <c r="D19" s="27" t="s">
        <v>24</v>
      </c>
      <c r="E19" s="50">
        <f t="shared" si="1"/>
        <v>0</v>
      </c>
      <c r="G19" s="18"/>
    </row>
    <row r="20" spans="1:7">
      <c r="A20" s="26" t="s">
        <v>610</v>
      </c>
      <c r="B20" s="26" t="str">
        <f t="shared" si="0"/>
        <v>Res_RY_Xdu</v>
      </c>
      <c r="C20" s="49" t="s">
        <v>9</v>
      </c>
      <c r="D20" s="27" t="s">
        <v>25</v>
      </c>
      <c r="E20" s="50">
        <f t="shared" si="1"/>
        <v>28634</v>
      </c>
      <c r="G20" s="18"/>
    </row>
    <row r="21" spans="1:7">
      <c r="A21" s="26" t="s">
        <v>611</v>
      </c>
      <c r="B21" s="26" t="str">
        <f t="shared" si="0"/>
        <v>Res_RY_UGn</v>
      </c>
      <c r="C21" s="49" t="s">
        <v>10</v>
      </c>
      <c r="D21" s="27" t="s">
        <v>26</v>
      </c>
      <c r="E21" s="50">
        <f t="shared" si="1"/>
        <v>-17267</v>
      </c>
      <c r="G21" s="18"/>
    </row>
    <row r="22" spans="1:7">
      <c r="A22" s="26" t="s">
        <v>612</v>
      </c>
      <c r="B22" s="26" t="str">
        <f t="shared" si="0"/>
        <v>Res_RY_Rat</v>
      </c>
      <c r="C22" s="49" t="s">
        <v>11</v>
      </c>
      <c r="D22" s="27" t="s">
        <v>27</v>
      </c>
      <c r="E22" s="50">
        <f t="shared" si="1"/>
        <v>0</v>
      </c>
      <c r="G22" s="18"/>
    </row>
    <row r="23" spans="1:7">
      <c r="A23" s="26" t="s">
        <v>613</v>
      </c>
      <c r="B23" s="26" t="str">
        <f t="shared" si="0"/>
        <v>Res_RY_Raa</v>
      </c>
      <c r="C23" s="49" t="s">
        <v>12</v>
      </c>
      <c r="D23" s="27" t="s">
        <v>28</v>
      </c>
      <c r="E23" s="50">
        <f t="shared" si="1"/>
        <v>0</v>
      </c>
      <c r="G23" s="18"/>
    </row>
    <row r="24" spans="1:7">
      <c r="A24" s="26" t="s">
        <v>614</v>
      </c>
      <c r="B24" s="26" t="str">
        <f t="shared" si="0"/>
        <v>Res_RY_RfS</v>
      </c>
      <c r="C24" s="49"/>
      <c r="D24" s="20" t="s">
        <v>29</v>
      </c>
      <c r="E24" s="50">
        <f t="shared" si="1"/>
        <v>3095487</v>
      </c>
      <c r="G24" s="18"/>
    </row>
    <row r="25" spans="1:7">
      <c r="A25" s="26" t="s">
        <v>30</v>
      </c>
      <c r="B25" s="26" t="str">
        <f t="shared" si="0"/>
        <v>Res_RY_Skat</v>
      </c>
      <c r="C25" s="49" t="s">
        <v>13</v>
      </c>
      <c r="D25" s="27" t="s">
        <v>30</v>
      </c>
      <c r="E25" s="50">
        <f t="shared" si="1"/>
        <v>806315</v>
      </c>
      <c r="G25" s="18"/>
    </row>
    <row r="26" spans="1:7">
      <c r="A26" s="26" t="s">
        <v>615</v>
      </c>
      <c r="B26" s="26" t="str">
        <f t="shared" si="0"/>
        <v>Res_RY_RP</v>
      </c>
      <c r="C26" s="51"/>
      <c r="D26" s="52" t="s">
        <v>501</v>
      </c>
      <c r="E26" s="50">
        <f t="shared" si="1"/>
        <v>2289172</v>
      </c>
      <c r="G26" s="18"/>
    </row>
    <row r="27" spans="1:7">
      <c r="C27" s="45"/>
      <c r="D27" s="45"/>
    </row>
  </sheetData>
  <sheetProtection algorithmName="SHA-512" hashValue="VeQ5IrRXyfpKBvSuBTJl7JMIWWrKHZrW6Ty796Z349xdk0tdy7ULzWPJS+RhyEpA+QCFUBarCS9r0CEnZcPq4Q==" saltValue="P1WPIis8SdD4tfY91A5aqw==" spinCount="100000" sheet="1"/>
  <mergeCells count="3">
    <mergeCell ref="C7:E7"/>
    <mergeCell ref="D3:D4"/>
    <mergeCell ref="C3:C4"/>
  </mergeCells>
  <dataValidations count="1">
    <dataValidation type="list" showInputMessage="1" showErrorMessage="1" sqref="D3:D4" xr:uid="{00000000-0002-0000-1300-000000000000}">
      <formula1>Drop_inst</formula1>
    </dataValidation>
  </dataValidations>
  <hyperlinks>
    <hyperlink ref="C1" location="Indhold!H2" display="Tilbage til indholdsfortegnelsen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/>
  </sheetPr>
  <dimension ref="A1:H75"/>
  <sheetViews>
    <sheetView showGridLines="0" topLeftCell="C1" zoomScaleNormal="100" workbookViewId="0">
      <selection activeCell="D5" sqref="D5:E5"/>
    </sheetView>
  </sheetViews>
  <sheetFormatPr defaultColWidth="11.42578125" defaultRowHeight="15"/>
  <cols>
    <col min="1" max="1" width="16" hidden="1" customWidth="1"/>
    <col min="2" max="2" width="18" hidden="1" customWidth="1"/>
    <col min="3" max="3" width="13.42578125" customWidth="1"/>
    <col min="4" max="4" width="7.42578125" customWidth="1"/>
    <col min="5" max="5" width="91" customWidth="1"/>
    <col min="6" max="6" width="17" customWidth="1"/>
    <col min="7" max="7" width="9.140625" customWidth="1"/>
  </cols>
  <sheetData>
    <row r="1" spans="1:8">
      <c r="C1" s="21" t="s">
        <v>734</v>
      </c>
    </row>
    <row r="3" spans="1:8">
      <c r="C3" s="94" t="s">
        <v>812</v>
      </c>
      <c r="D3" s="91" t="s">
        <v>875</v>
      </c>
      <c r="E3" s="91"/>
    </row>
    <row r="4" spans="1:8">
      <c r="C4" s="95"/>
      <c r="D4" s="91"/>
      <c r="E4" s="91"/>
    </row>
    <row r="5" spans="1:8">
      <c r="C5" s="54" t="s">
        <v>811</v>
      </c>
      <c r="D5" s="104">
        <f>INDEX(drop_regnr_inst,MATCH(D3,Drop_inst,0))</f>
        <v>20001</v>
      </c>
      <c r="E5" s="104"/>
    </row>
    <row r="6" spans="1:8">
      <c r="C6" s="29"/>
      <c r="D6" s="53"/>
    </row>
    <row r="7" spans="1:8" ht="35.25" customHeight="1">
      <c r="A7" s="10" t="s">
        <v>797</v>
      </c>
      <c r="C7" s="64" t="s">
        <v>801</v>
      </c>
      <c r="D7" s="64"/>
      <c r="E7" s="64"/>
      <c r="F7" s="64"/>
    </row>
    <row r="8" spans="1:8" ht="30" customHeight="1">
      <c r="C8" s="27"/>
      <c r="D8" s="27"/>
      <c r="E8" s="20"/>
      <c r="F8" s="25" t="s">
        <v>602</v>
      </c>
    </row>
    <row r="9" spans="1:8" ht="30" customHeight="1">
      <c r="C9" s="27"/>
      <c r="D9" s="27"/>
      <c r="E9" s="20" t="s">
        <v>44</v>
      </c>
      <c r="F9" s="25"/>
    </row>
    <row r="10" spans="1:8">
      <c r="A10" s="10" t="s">
        <v>616</v>
      </c>
      <c r="B10" s="10" t="str">
        <f>$A$7&amp;"_"&amp;A10&amp;"_BO"</f>
        <v>bal_Akac_BO</v>
      </c>
      <c r="C10" s="27" t="s">
        <v>0</v>
      </c>
      <c r="D10" s="27"/>
      <c r="E10" s="27" t="s">
        <v>45</v>
      </c>
      <c r="F10" s="50">
        <f>INDEX(data_inst,MATCH($D$5,regnr_inst,0),MATCH(B10,variabel_inst,0))</f>
        <v>7503633</v>
      </c>
      <c r="H10" s="18"/>
    </row>
    <row r="11" spans="1:8">
      <c r="A11" s="10" t="s">
        <v>617</v>
      </c>
      <c r="B11" s="10" t="str">
        <f t="shared" ref="B11:B74" si="0">$A$7&amp;"_"&amp;A11&amp;"_BO"</f>
        <v>bal_Agb_BO</v>
      </c>
      <c r="C11" s="27" t="s">
        <v>1</v>
      </c>
      <c r="D11" s="27"/>
      <c r="E11" s="27" t="s">
        <v>46</v>
      </c>
      <c r="F11" s="50">
        <f t="shared" ref="F11:F31" si="1">INDEX(data_inst,MATCH($D$5,regnr_inst,0),MATCH(B11,variabel_inst,0))</f>
        <v>0</v>
      </c>
      <c r="H11" s="18"/>
    </row>
    <row r="12" spans="1:8">
      <c r="A12" s="10" t="s">
        <v>471</v>
      </c>
      <c r="B12" s="10" t="str">
        <f t="shared" si="0"/>
        <v>bal_Atkc_BO</v>
      </c>
      <c r="C12" s="27" t="s">
        <v>2</v>
      </c>
      <c r="D12" s="27"/>
      <c r="E12" s="27" t="s">
        <v>47</v>
      </c>
      <c r="F12" s="50">
        <f t="shared" si="1"/>
        <v>972599979</v>
      </c>
      <c r="H12" s="18"/>
    </row>
    <row r="13" spans="1:8">
      <c r="A13" s="10" t="s">
        <v>472</v>
      </c>
      <c r="B13" s="10" t="str">
        <f t="shared" si="0"/>
        <v>bal_Autd_BO</v>
      </c>
      <c r="C13" s="27" t="s">
        <v>3</v>
      </c>
      <c r="D13" s="27"/>
      <c r="E13" s="27" t="s">
        <v>48</v>
      </c>
      <c r="F13" s="50">
        <f t="shared" si="1"/>
        <v>556441010</v>
      </c>
      <c r="H13" s="18"/>
    </row>
    <row r="14" spans="1:8">
      <c r="A14" s="10" t="s">
        <v>473</v>
      </c>
      <c r="B14" s="10" t="str">
        <f t="shared" si="0"/>
        <v>bal_Auta_BO</v>
      </c>
      <c r="C14" s="27" t="s">
        <v>4</v>
      </c>
      <c r="D14" s="27"/>
      <c r="E14" s="27" t="s">
        <v>49</v>
      </c>
      <c r="F14" s="50">
        <f t="shared" si="1"/>
        <v>157956</v>
      </c>
      <c r="H14" s="18"/>
    </row>
    <row r="15" spans="1:8">
      <c r="A15" s="10" t="s">
        <v>474</v>
      </c>
      <c r="B15" s="10" t="str">
        <f t="shared" si="0"/>
        <v>bal_Aod_BO</v>
      </c>
      <c r="C15" s="27" t="s">
        <v>5</v>
      </c>
      <c r="D15" s="27"/>
      <c r="E15" s="27" t="s">
        <v>50</v>
      </c>
      <c r="F15" s="50">
        <f t="shared" si="1"/>
        <v>37586981</v>
      </c>
      <c r="H15" s="18"/>
    </row>
    <row r="16" spans="1:8">
      <c r="A16" s="10" t="s">
        <v>475</v>
      </c>
      <c r="B16" s="10" t="str">
        <f t="shared" si="0"/>
        <v>bal_Aoa_BO</v>
      </c>
      <c r="C16" s="27" t="s">
        <v>6</v>
      </c>
      <c r="D16" s="27"/>
      <c r="E16" s="27" t="s">
        <v>51</v>
      </c>
      <c r="F16" s="50">
        <f t="shared" si="1"/>
        <v>3859598</v>
      </c>
      <c r="H16" s="18"/>
    </row>
    <row r="17" spans="1:8">
      <c r="A17" s="10" t="s">
        <v>618</v>
      </c>
      <c r="B17" s="10" t="str">
        <f t="shared" si="0"/>
        <v>bal_Aak_BO</v>
      </c>
      <c r="C17" s="27" t="s">
        <v>7</v>
      </c>
      <c r="D17" s="27"/>
      <c r="E17" s="27" t="s">
        <v>52</v>
      </c>
      <c r="F17" s="50">
        <f t="shared" si="1"/>
        <v>5067854</v>
      </c>
      <c r="H17" s="18"/>
    </row>
    <row r="18" spans="1:8">
      <c r="A18" s="10" t="s">
        <v>619</v>
      </c>
      <c r="B18" s="10" t="str">
        <f t="shared" si="0"/>
        <v>bal_Akav_BO</v>
      </c>
      <c r="C18" s="27" t="s">
        <v>8</v>
      </c>
      <c r="D18" s="27"/>
      <c r="E18" s="27" t="s">
        <v>53</v>
      </c>
      <c r="F18" s="50">
        <f t="shared" si="1"/>
        <v>5265068</v>
      </c>
      <c r="H18" s="18"/>
    </row>
    <row r="19" spans="1:8">
      <c r="A19" s="10" t="s">
        <v>620</v>
      </c>
      <c r="B19" s="10" t="str">
        <f t="shared" si="0"/>
        <v>bal_Aktv_BO</v>
      </c>
      <c r="C19" s="27" t="s">
        <v>9</v>
      </c>
      <c r="D19" s="27"/>
      <c r="E19" s="27" t="s">
        <v>54</v>
      </c>
      <c r="F19" s="50">
        <f t="shared" si="1"/>
        <v>84667180</v>
      </c>
      <c r="H19" s="18"/>
    </row>
    <row r="20" spans="1:8">
      <c r="A20" s="10" t="s">
        <v>621</v>
      </c>
      <c r="B20" s="10" t="str">
        <f t="shared" si="0"/>
        <v>bal_Aatp_BO</v>
      </c>
      <c r="C20" s="27" t="s">
        <v>10</v>
      </c>
      <c r="D20" s="27"/>
      <c r="E20" s="27" t="s">
        <v>55</v>
      </c>
      <c r="F20" s="50">
        <f t="shared" si="1"/>
        <v>0</v>
      </c>
      <c r="H20" s="18"/>
    </row>
    <row r="21" spans="1:8">
      <c r="A21" s="10" t="s">
        <v>622</v>
      </c>
      <c r="B21" s="10" t="str">
        <f t="shared" si="0"/>
        <v>bal_Aia_BO</v>
      </c>
      <c r="C21" s="27" t="s">
        <v>11</v>
      </c>
      <c r="D21" s="27"/>
      <c r="E21" s="27" t="s">
        <v>56</v>
      </c>
      <c r="F21" s="50">
        <f t="shared" si="1"/>
        <v>575917</v>
      </c>
      <c r="H21" s="18"/>
    </row>
    <row r="22" spans="1:8">
      <c r="A22" s="10" t="s">
        <v>705</v>
      </c>
      <c r="B22" s="10" t="str">
        <f t="shared" si="0"/>
        <v>bal_AgbTot_BO</v>
      </c>
      <c r="C22" s="27" t="s">
        <v>12</v>
      </c>
      <c r="D22" s="27"/>
      <c r="E22" s="27" t="s">
        <v>57</v>
      </c>
      <c r="F22" s="50">
        <f t="shared" si="1"/>
        <v>1230825</v>
      </c>
      <c r="H22" s="18"/>
    </row>
    <row r="23" spans="1:8">
      <c r="A23" s="10" t="s">
        <v>623</v>
      </c>
      <c r="B23" s="10" t="str">
        <f t="shared" si="0"/>
        <v>bal_Aie_BO</v>
      </c>
      <c r="C23" s="27"/>
      <c r="D23" s="27" t="s">
        <v>681</v>
      </c>
      <c r="E23" s="27" t="s">
        <v>58</v>
      </c>
      <c r="F23" s="50">
        <f t="shared" si="1"/>
        <v>0</v>
      </c>
      <c r="H23" s="18"/>
    </row>
    <row r="24" spans="1:8">
      <c r="A24" s="10" t="s">
        <v>624</v>
      </c>
      <c r="B24" s="10" t="str">
        <f t="shared" si="0"/>
        <v>bal_Ade_BO</v>
      </c>
      <c r="C24" s="27"/>
      <c r="D24" s="27" t="s">
        <v>682</v>
      </c>
      <c r="E24" s="27" t="s">
        <v>59</v>
      </c>
      <c r="F24" s="50">
        <f t="shared" si="1"/>
        <v>0</v>
      </c>
      <c r="H24" s="18"/>
    </row>
    <row r="25" spans="1:8">
      <c r="A25" s="10" t="s">
        <v>625</v>
      </c>
      <c r="B25" s="10" t="str">
        <f t="shared" si="0"/>
        <v>bal_Axma_BO</v>
      </c>
      <c r="C25" s="27" t="s">
        <v>13</v>
      </c>
      <c r="D25" s="27"/>
      <c r="E25" s="27" t="s">
        <v>60</v>
      </c>
      <c r="F25" s="50">
        <f t="shared" si="1"/>
        <v>284476</v>
      </c>
      <c r="H25" s="18"/>
    </row>
    <row r="26" spans="1:8">
      <c r="A26" s="10" t="s">
        <v>626</v>
      </c>
      <c r="B26" s="10" t="str">
        <f t="shared" si="0"/>
        <v>bal_Aas_BO</v>
      </c>
      <c r="C26" s="27" t="s">
        <v>39</v>
      </c>
      <c r="D26" s="27"/>
      <c r="E26" s="27" t="s">
        <v>61</v>
      </c>
      <c r="F26" s="50">
        <f t="shared" si="1"/>
        <v>0</v>
      </c>
      <c r="H26" s="18"/>
    </row>
    <row r="27" spans="1:8">
      <c r="A27" s="10" t="s">
        <v>629</v>
      </c>
      <c r="B27" s="10" t="str">
        <f t="shared" si="0"/>
        <v>bal_Aus_BO</v>
      </c>
      <c r="C27" s="27" t="s">
        <v>40</v>
      </c>
      <c r="D27" s="27"/>
      <c r="E27" s="27" t="s">
        <v>62</v>
      </c>
      <c r="F27" s="50">
        <f t="shared" si="1"/>
        <v>0</v>
      </c>
      <c r="H27" s="18"/>
    </row>
    <row r="28" spans="1:8">
      <c r="A28" s="10" t="s">
        <v>627</v>
      </c>
      <c r="B28" s="10" t="str">
        <f t="shared" si="0"/>
        <v>bal_Aamb_BO</v>
      </c>
      <c r="C28" s="27" t="s">
        <v>41</v>
      </c>
      <c r="D28" s="27"/>
      <c r="E28" s="27" t="s">
        <v>63</v>
      </c>
      <c r="F28" s="50">
        <f t="shared" si="1"/>
        <v>7543</v>
      </c>
      <c r="H28" s="18"/>
    </row>
    <row r="29" spans="1:8">
      <c r="A29" s="10" t="s">
        <v>628</v>
      </c>
      <c r="B29" s="10" t="str">
        <f t="shared" si="0"/>
        <v>bal_Axa_BO</v>
      </c>
      <c r="C29" s="27" t="s">
        <v>42</v>
      </c>
      <c r="D29" s="27"/>
      <c r="E29" s="27" t="s">
        <v>64</v>
      </c>
      <c r="F29" s="50">
        <f t="shared" si="1"/>
        <v>10501287</v>
      </c>
      <c r="H29" s="18"/>
    </row>
    <row r="30" spans="1:8">
      <c r="A30" s="10" t="s">
        <v>630</v>
      </c>
      <c r="B30" s="10" t="str">
        <f t="shared" si="0"/>
        <v>bal_Apap_BO</v>
      </c>
      <c r="C30" s="27" t="s">
        <v>43</v>
      </c>
      <c r="D30" s="27"/>
      <c r="E30" s="27" t="s">
        <v>65</v>
      </c>
      <c r="F30" s="50">
        <f t="shared" si="1"/>
        <v>292226</v>
      </c>
      <c r="H30" s="18"/>
    </row>
    <row r="31" spans="1:8">
      <c r="A31" s="10" t="s">
        <v>476</v>
      </c>
      <c r="B31" s="10" t="str">
        <f t="shared" si="0"/>
        <v>bal_ATot_BO</v>
      </c>
      <c r="C31" s="27"/>
      <c r="D31" s="27"/>
      <c r="E31" s="20" t="s">
        <v>66</v>
      </c>
      <c r="F31" s="50">
        <f t="shared" si="1"/>
        <v>1686041533</v>
      </c>
      <c r="H31" s="18"/>
    </row>
    <row r="32" spans="1:8">
      <c r="B32" s="10" t="str">
        <f t="shared" si="0"/>
        <v>bal__BO</v>
      </c>
      <c r="C32" s="27"/>
      <c r="D32" s="27"/>
      <c r="E32" s="27"/>
      <c r="F32" s="28"/>
      <c r="H32" s="18"/>
    </row>
    <row r="33" spans="1:8">
      <c r="B33" s="10" t="str">
        <f t="shared" si="0"/>
        <v>bal__BO</v>
      </c>
      <c r="C33" s="27"/>
      <c r="D33" s="27"/>
      <c r="E33" s="20" t="s">
        <v>67</v>
      </c>
      <c r="F33" s="28"/>
      <c r="H33" s="18"/>
    </row>
    <row r="34" spans="1:8">
      <c r="B34" s="10" t="str">
        <f t="shared" si="0"/>
        <v>bal__BO</v>
      </c>
      <c r="C34" s="27"/>
      <c r="D34" s="27"/>
      <c r="E34" s="27"/>
      <c r="F34" s="28"/>
      <c r="H34" s="18"/>
    </row>
    <row r="35" spans="1:8">
      <c r="B35" s="10" t="str">
        <f t="shared" si="0"/>
        <v>bal__BO</v>
      </c>
      <c r="C35" s="27"/>
      <c r="D35" s="27"/>
      <c r="E35" s="20" t="s">
        <v>68</v>
      </c>
      <c r="F35" s="28"/>
      <c r="H35" s="18"/>
    </row>
    <row r="36" spans="1:8">
      <c r="A36" s="10" t="s">
        <v>632</v>
      </c>
      <c r="B36" s="10" t="str">
        <f t="shared" si="0"/>
        <v>bal_PGkc_BO</v>
      </c>
      <c r="C36" s="27" t="s">
        <v>0</v>
      </c>
      <c r="D36" s="27"/>
      <c r="E36" s="27" t="s">
        <v>69</v>
      </c>
      <c r="F36" s="50">
        <f t="shared" ref="F36:F46" si="2">INDEX(data_inst,MATCH($D$5,regnr_inst,0),MATCH(B36,variabel_inst,0))</f>
        <v>4013778</v>
      </c>
      <c r="H36" s="18"/>
    </row>
    <row r="37" spans="1:8">
      <c r="A37" s="10" t="s">
        <v>633</v>
      </c>
      <c r="B37" s="10" t="str">
        <f t="shared" si="0"/>
        <v>bal_PGiag_BO</v>
      </c>
      <c r="C37" s="27" t="s">
        <v>1</v>
      </c>
      <c r="D37" s="27"/>
      <c r="E37" s="27" t="s">
        <v>70</v>
      </c>
      <c r="F37" s="50">
        <f t="shared" si="2"/>
        <v>0</v>
      </c>
      <c r="H37" s="18"/>
    </row>
    <row r="38" spans="1:8">
      <c r="A38" s="10" t="s">
        <v>634</v>
      </c>
      <c r="B38" s="10" t="str">
        <f t="shared" si="0"/>
        <v>bal_PGip_BO</v>
      </c>
      <c r="C38" s="27" t="s">
        <v>2</v>
      </c>
      <c r="D38" s="27"/>
      <c r="E38" s="27" t="s">
        <v>71</v>
      </c>
      <c r="F38" s="50">
        <f t="shared" si="2"/>
        <v>0</v>
      </c>
      <c r="H38" s="18"/>
    </row>
    <row r="39" spans="1:8">
      <c r="A39" s="10" t="s">
        <v>635</v>
      </c>
      <c r="B39" s="10" t="str">
        <f t="shared" si="0"/>
        <v>bal_PGuod_BO</v>
      </c>
      <c r="C39" s="27" t="s">
        <v>3</v>
      </c>
      <c r="D39" s="27"/>
      <c r="E39" s="27" t="s">
        <v>72</v>
      </c>
      <c r="F39" s="50">
        <f t="shared" si="2"/>
        <v>1483287149</v>
      </c>
      <c r="H39" s="18"/>
    </row>
    <row r="40" spans="1:8">
      <c r="A40" s="10" t="s">
        <v>636</v>
      </c>
      <c r="B40" s="10" t="str">
        <f t="shared" si="0"/>
        <v>bal_PGuoa_BO</v>
      </c>
      <c r="C40" s="27" t="s">
        <v>4</v>
      </c>
      <c r="D40" s="27"/>
      <c r="E40" s="27" t="s">
        <v>73</v>
      </c>
      <c r="F40" s="50">
        <f t="shared" si="2"/>
        <v>64956604</v>
      </c>
      <c r="H40" s="18"/>
    </row>
    <row r="41" spans="1:8">
      <c r="A41" s="10" t="s">
        <v>637</v>
      </c>
      <c r="B41" s="10" t="str">
        <f t="shared" si="0"/>
        <v>bal_PGxfd_BO</v>
      </c>
      <c r="C41" s="27" t="s">
        <v>5</v>
      </c>
      <c r="D41" s="27"/>
      <c r="E41" s="27" t="s">
        <v>74</v>
      </c>
      <c r="F41" s="50">
        <f t="shared" si="2"/>
        <v>946798</v>
      </c>
      <c r="H41" s="18"/>
    </row>
    <row r="42" spans="1:8">
      <c r="A42" s="10" t="s">
        <v>638</v>
      </c>
      <c r="B42" s="10" t="str">
        <f t="shared" si="0"/>
        <v>bal_PGas_BO</v>
      </c>
      <c r="C42" s="27" t="s">
        <v>6</v>
      </c>
      <c r="D42" s="27"/>
      <c r="E42" s="27" t="s">
        <v>75</v>
      </c>
      <c r="F42" s="50">
        <f t="shared" si="2"/>
        <v>23372</v>
      </c>
      <c r="H42" s="18"/>
    </row>
    <row r="43" spans="1:8">
      <c r="A43" s="10" t="s">
        <v>639</v>
      </c>
      <c r="B43" s="10" t="str">
        <f t="shared" si="0"/>
        <v>bal_PGmof_BO</v>
      </c>
      <c r="C43" s="27" t="s">
        <v>7</v>
      </c>
      <c r="D43" s="27"/>
      <c r="E43" s="27" t="s">
        <v>76</v>
      </c>
      <c r="F43" s="50">
        <f t="shared" si="2"/>
        <v>0</v>
      </c>
      <c r="H43" s="18"/>
    </row>
    <row r="44" spans="1:8">
      <c r="A44" s="10" t="s">
        <v>640</v>
      </c>
      <c r="B44" s="10" t="str">
        <f t="shared" si="0"/>
        <v>bal_PGxap_BO</v>
      </c>
      <c r="C44" s="27" t="s">
        <v>8</v>
      </c>
      <c r="D44" s="27"/>
      <c r="E44" s="27" t="s">
        <v>77</v>
      </c>
      <c r="F44" s="50">
        <f t="shared" si="2"/>
        <v>17127381</v>
      </c>
      <c r="H44" s="18"/>
    </row>
    <row r="45" spans="1:8">
      <c r="A45" s="10" t="s">
        <v>641</v>
      </c>
      <c r="B45" s="10" t="str">
        <f t="shared" si="0"/>
        <v>bal_PGpaf_BO</v>
      </c>
      <c r="C45" s="27" t="s">
        <v>9</v>
      </c>
      <c r="D45" s="27"/>
      <c r="E45" s="27" t="s">
        <v>65</v>
      </c>
      <c r="F45" s="50">
        <f t="shared" si="2"/>
        <v>0</v>
      </c>
      <c r="H45" s="18"/>
    </row>
    <row r="46" spans="1:8">
      <c r="A46" s="10" t="s">
        <v>642</v>
      </c>
      <c r="B46" s="10" t="str">
        <f t="shared" si="0"/>
        <v>bal_PGTot_BO</v>
      </c>
      <c r="C46" s="27"/>
      <c r="D46" s="27"/>
      <c r="E46" s="20" t="s">
        <v>78</v>
      </c>
      <c r="F46" s="50">
        <f t="shared" si="2"/>
        <v>1570355082</v>
      </c>
      <c r="H46" s="18"/>
    </row>
    <row r="47" spans="1:8">
      <c r="B47" s="10" t="str">
        <f t="shared" si="0"/>
        <v>bal__BO</v>
      </c>
      <c r="C47" s="27"/>
      <c r="D47" s="27"/>
      <c r="E47" s="27"/>
      <c r="F47" s="28"/>
      <c r="H47" s="18"/>
    </row>
    <row r="48" spans="1:8">
      <c r="B48" s="10" t="str">
        <f t="shared" si="0"/>
        <v>bal__BO</v>
      </c>
      <c r="C48" s="27"/>
      <c r="D48" s="27"/>
      <c r="E48" s="20" t="s">
        <v>79</v>
      </c>
      <c r="F48" s="28"/>
      <c r="H48" s="18"/>
    </row>
    <row r="49" spans="1:8">
      <c r="A49" s="10" t="s">
        <v>643</v>
      </c>
      <c r="B49" s="10" t="str">
        <f t="shared" si="0"/>
        <v>bal_PHpf_BO</v>
      </c>
      <c r="C49" s="27" t="s">
        <v>10</v>
      </c>
      <c r="D49" s="27"/>
      <c r="E49" s="27" t="s">
        <v>80</v>
      </c>
      <c r="F49" s="50">
        <f t="shared" ref="F49:F54" si="3">INDEX(data_inst,MATCH($D$5,regnr_inst,0),MATCH(B49,variabel_inst,0))</f>
        <v>0</v>
      </c>
      <c r="H49" s="18"/>
    </row>
    <row r="50" spans="1:8">
      <c r="A50" s="10" t="s">
        <v>644</v>
      </c>
      <c r="B50" s="10" t="str">
        <f t="shared" si="0"/>
        <v>bal_PHus_BO</v>
      </c>
      <c r="C50" s="27" t="s">
        <v>11</v>
      </c>
      <c r="D50" s="27"/>
      <c r="E50" s="27" t="s">
        <v>81</v>
      </c>
      <c r="F50" s="50">
        <f t="shared" si="3"/>
        <v>297617</v>
      </c>
      <c r="H50" s="18"/>
    </row>
    <row r="51" spans="1:8">
      <c r="A51" s="10" t="s">
        <v>645</v>
      </c>
      <c r="B51" s="10" t="str">
        <f t="shared" si="0"/>
        <v>bal_PHrs_BO</v>
      </c>
      <c r="C51" s="27" t="s">
        <v>12</v>
      </c>
      <c r="D51" s="27"/>
      <c r="E51" s="27" t="s">
        <v>82</v>
      </c>
      <c r="F51" s="50">
        <f t="shared" si="3"/>
        <v>12204</v>
      </c>
      <c r="H51" s="18"/>
    </row>
    <row r="52" spans="1:8">
      <c r="A52" s="10" t="s">
        <v>646</v>
      </c>
      <c r="B52" s="10" t="str">
        <f t="shared" si="0"/>
        <v>bal_PHtg_BO</v>
      </c>
      <c r="C52" s="27" t="s">
        <v>13</v>
      </c>
      <c r="D52" s="27"/>
      <c r="E52" s="27" t="s">
        <v>83</v>
      </c>
      <c r="F52" s="50">
        <f t="shared" si="3"/>
        <v>0</v>
      </c>
      <c r="H52" s="18"/>
    </row>
    <row r="53" spans="1:8">
      <c r="A53" s="10" t="s">
        <v>647</v>
      </c>
      <c r="B53" s="10" t="str">
        <f t="shared" si="0"/>
        <v>bal_PHxf_BO</v>
      </c>
      <c r="C53" s="27" t="s">
        <v>39</v>
      </c>
      <c r="D53" s="27"/>
      <c r="E53" s="27" t="s">
        <v>84</v>
      </c>
      <c r="F53" s="50">
        <f t="shared" si="3"/>
        <v>83517</v>
      </c>
      <c r="H53" s="18"/>
    </row>
    <row r="54" spans="1:8">
      <c r="A54" s="10" t="s">
        <v>648</v>
      </c>
      <c r="B54" s="10" t="str">
        <f t="shared" si="0"/>
        <v>bal_PHTot_BO</v>
      </c>
      <c r="C54" s="27"/>
      <c r="D54" s="27"/>
      <c r="E54" s="20" t="s">
        <v>85</v>
      </c>
      <c r="F54" s="50">
        <f t="shared" si="3"/>
        <v>393338</v>
      </c>
      <c r="H54" s="18"/>
    </row>
    <row r="55" spans="1:8">
      <c r="B55" s="10" t="str">
        <f t="shared" si="0"/>
        <v>bal__BO</v>
      </c>
      <c r="C55" s="27"/>
      <c r="D55" s="27"/>
      <c r="E55" s="27"/>
      <c r="F55" s="28"/>
      <c r="H55" s="18"/>
    </row>
    <row r="56" spans="1:8">
      <c r="B56" s="10" t="str">
        <f t="shared" si="0"/>
        <v>bal__BO</v>
      </c>
      <c r="C56" s="27"/>
      <c r="D56" s="27"/>
      <c r="E56" s="20" t="s">
        <v>86</v>
      </c>
      <c r="F56" s="28"/>
      <c r="H56" s="18"/>
    </row>
    <row r="57" spans="1:8">
      <c r="A57" s="10" t="s">
        <v>631</v>
      </c>
      <c r="B57" s="10" t="str">
        <f t="shared" si="0"/>
        <v>bal_Pek_BO</v>
      </c>
      <c r="C57" s="27" t="s">
        <v>40</v>
      </c>
      <c r="D57" s="27"/>
      <c r="E57" s="27" t="s">
        <v>86</v>
      </c>
      <c r="F57" s="50">
        <f>INDEX(data_inst,MATCH($D$5,regnr_inst,0),MATCH(B57,variabel_inst,0))</f>
        <v>10472338</v>
      </c>
      <c r="H57" s="18"/>
    </row>
    <row r="58" spans="1:8">
      <c r="B58" s="10" t="str">
        <f t="shared" si="0"/>
        <v>bal__BO</v>
      </c>
      <c r="C58" s="27"/>
      <c r="D58" s="27"/>
      <c r="E58" s="27"/>
      <c r="F58" s="28"/>
      <c r="H58" s="18"/>
    </row>
    <row r="59" spans="1:8">
      <c r="B59" s="10" t="str">
        <f t="shared" si="0"/>
        <v>bal__BO</v>
      </c>
      <c r="C59" s="27"/>
      <c r="D59" s="27"/>
      <c r="E59" s="20" t="s">
        <v>87</v>
      </c>
      <c r="F59" s="28"/>
      <c r="H59" s="18"/>
    </row>
    <row r="60" spans="1:8">
      <c r="A60" s="10" t="s">
        <v>649</v>
      </c>
      <c r="B60" s="10" t="str">
        <f t="shared" si="0"/>
        <v>bal_PEaag_BO</v>
      </c>
      <c r="C60" s="27" t="s">
        <v>41</v>
      </c>
      <c r="D60" s="27"/>
      <c r="E60" s="27" t="s">
        <v>88</v>
      </c>
      <c r="F60" s="50">
        <f t="shared" ref="F60:F75" si="4">INDEX(data_inst,MATCH($D$5,regnr_inst,0),MATCH(B60,variabel_inst,0))</f>
        <v>1182216</v>
      </c>
      <c r="H60" s="18"/>
    </row>
    <row r="61" spans="1:8">
      <c r="A61" s="10" t="s">
        <v>650</v>
      </c>
      <c r="B61" s="10" t="str">
        <f t="shared" si="0"/>
        <v>bal_PEoe_BO</v>
      </c>
      <c r="C61" s="27" t="s">
        <v>42</v>
      </c>
      <c r="D61" s="27"/>
      <c r="E61" s="27" t="s">
        <v>89</v>
      </c>
      <c r="F61" s="50">
        <f t="shared" si="4"/>
        <v>0</v>
      </c>
      <c r="H61" s="18"/>
    </row>
    <row r="62" spans="1:8">
      <c r="A62" s="10" t="s">
        <v>651</v>
      </c>
      <c r="B62" s="10" t="str">
        <f t="shared" si="0"/>
        <v>bal_PEav_BO</v>
      </c>
      <c r="C62" s="27" t="s">
        <v>43</v>
      </c>
      <c r="D62" s="27"/>
      <c r="E62" s="27" t="s">
        <v>90</v>
      </c>
      <c r="F62" s="50">
        <f t="shared" si="4"/>
        <v>0</v>
      </c>
      <c r="H62" s="18"/>
    </row>
    <row r="63" spans="1:8">
      <c r="A63" s="10" t="s">
        <v>652</v>
      </c>
      <c r="B63" s="10" t="str">
        <f t="shared" si="0"/>
        <v>bal_PEo_BO</v>
      </c>
      <c r="C63" s="27"/>
      <c r="D63" s="27" t="s">
        <v>683</v>
      </c>
      <c r="E63" s="27" t="s">
        <v>91</v>
      </c>
      <c r="F63" s="50">
        <f t="shared" si="4"/>
        <v>0</v>
      </c>
      <c r="H63" s="18"/>
    </row>
    <row r="64" spans="1:8">
      <c r="A64" s="10" t="s">
        <v>653</v>
      </c>
      <c r="B64" s="10" t="str">
        <f t="shared" si="0"/>
        <v>bal_PEavu_BO</v>
      </c>
      <c r="C64" s="27"/>
      <c r="D64" s="27" t="s">
        <v>684</v>
      </c>
      <c r="E64" s="27" t="s">
        <v>92</v>
      </c>
      <c r="F64" s="50">
        <f t="shared" si="4"/>
        <v>0</v>
      </c>
      <c r="H64" s="18"/>
    </row>
    <row r="65" spans="1:8">
      <c r="A65" s="10" t="s">
        <v>654</v>
      </c>
      <c r="B65" s="10" t="str">
        <f t="shared" si="0"/>
        <v>bal_PEavs_BO</v>
      </c>
      <c r="C65" s="27"/>
      <c r="D65" s="27" t="s">
        <v>685</v>
      </c>
      <c r="E65" s="27" t="s">
        <v>93</v>
      </c>
      <c r="F65" s="50">
        <f t="shared" si="4"/>
        <v>0</v>
      </c>
      <c r="H65" s="18"/>
    </row>
    <row r="66" spans="1:8">
      <c r="A66" s="10" t="s">
        <v>655</v>
      </c>
      <c r="B66" s="10" t="str">
        <f t="shared" si="0"/>
        <v>bal_PEavo_BO</v>
      </c>
      <c r="C66" s="27"/>
      <c r="D66" s="27" t="s">
        <v>686</v>
      </c>
      <c r="E66" s="27" t="s">
        <v>94</v>
      </c>
      <c r="F66" s="50">
        <f t="shared" si="4"/>
        <v>0</v>
      </c>
      <c r="H66" s="18"/>
    </row>
    <row r="67" spans="1:8">
      <c r="A67" s="10" t="s">
        <v>656</v>
      </c>
      <c r="B67" s="10" t="str">
        <f t="shared" si="0"/>
        <v>bal_PExv_BO</v>
      </c>
      <c r="C67" s="27"/>
      <c r="D67" s="27" t="s">
        <v>687</v>
      </c>
      <c r="E67" s="27" t="s">
        <v>95</v>
      </c>
      <c r="F67" s="50">
        <f t="shared" si="4"/>
        <v>0</v>
      </c>
      <c r="H67" s="18"/>
    </row>
    <row r="68" spans="1:8">
      <c r="A68" s="10" t="s">
        <v>657</v>
      </c>
      <c r="B68" s="10" t="str">
        <f t="shared" si="0"/>
        <v>bal_PExr_BO</v>
      </c>
      <c r="C68" s="27" t="s">
        <v>103</v>
      </c>
      <c r="D68" s="27"/>
      <c r="E68" s="27" t="s">
        <v>96</v>
      </c>
      <c r="F68" s="50">
        <f t="shared" si="4"/>
        <v>78463826</v>
      </c>
      <c r="H68" s="18"/>
    </row>
    <row r="69" spans="1:8">
      <c r="A69" s="10" t="s">
        <v>658</v>
      </c>
      <c r="B69" s="10" t="str">
        <f t="shared" si="0"/>
        <v>bal_PElr_BO</v>
      </c>
      <c r="C69" s="27"/>
      <c r="D69" s="27" t="s">
        <v>688</v>
      </c>
      <c r="E69" s="27" t="s">
        <v>110</v>
      </c>
      <c r="F69" s="50">
        <f t="shared" si="4"/>
        <v>52358254</v>
      </c>
      <c r="H69" s="18"/>
    </row>
    <row r="70" spans="1:8">
      <c r="A70" s="10" t="s">
        <v>659</v>
      </c>
      <c r="B70" s="10" t="str">
        <f t="shared" si="0"/>
        <v>bal_PEvr_BO</v>
      </c>
      <c r="C70" s="27"/>
      <c r="D70" s="27" t="s">
        <v>689</v>
      </c>
      <c r="E70" s="27" t="s">
        <v>97</v>
      </c>
      <c r="F70" s="50">
        <f t="shared" si="4"/>
        <v>0</v>
      </c>
      <c r="H70" s="18"/>
    </row>
    <row r="71" spans="1:8">
      <c r="A71" s="10" t="s">
        <v>660</v>
      </c>
      <c r="B71" s="10" t="str">
        <f t="shared" si="0"/>
        <v>bal_PErs_BO</v>
      </c>
      <c r="C71" s="27"/>
      <c r="D71" s="27" t="s">
        <v>690</v>
      </c>
      <c r="E71" s="27" t="s">
        <v>98</v>
      </c>
      <c r="F71" s="50">
        <f t="shared" si="4"/>
        <v>22342702</v>
      </c>
      <c r="H71" s="18"/>
    </row>
    <row r="72" spans="1:8">
      <c r="A72" s="10" t="s">
        <v>661</v>
      </c>
      <c r="B72" s="10" t="str">
        <f t="shared" si="0"/>
        <v>bal_PExs_BO</v>
      </c>
      <c r="C72" s="27"/>
      <c r="D72" s="27" t="s">
        <v>691</v>
      </c>
      <c r="E72" s="27" t="s">
        <v>99</v>
      </c>
      <c r="F72" s="50">
        <f t="shared" si="4"/>
        <v>3762870</v>
      </c>
      <c r="H72" s="18"/>
    </row>
    <row r="73" spans="1:8">
      <c r="A73" s="10" t="s">
        <v>662</v>
      </c>
      <c r="B73" s="10" t="str">
        <f t="shared" si="0"/>
        <v>bal_PEou_BO</v>
      </c>
      <c r="C73" s="27" t="s">
        <v>104</v>
      </c>
      <c r="D73" s="27"/>
      <c r="E73" s="27" t="s">
        <v>100</v>
      </c>
      <c r="F73" s="50">
        <f t="shared" si="4"/>
        <v>25174734</v>
      </c>
      <c r="H73" s="18"/>
    </row>
    <row r="74" spans="1:8">
      <c r="A74" s="10" t="s">
        <v>663</v>
      </c>
      <c r="B74" s="10" t="str">
        <f t="shared" si="0"/>
        <v>bal_PEekTot_BO</v>
      </c>
      <c r="C74" s="27"/>
      <c r="D74" s="27"/>
      <c r="E74" s="20" t="s">
        <v>101</v>
      </c>
      <c r="F74" s="50">
        <f t="shared" si="4"/>
        <v>104820775</v>
      </c>
      <c r="H74" s="18"/>
    </row>
    <row r="75" spans="1:8">
      <c r="A75" s="10" t="s">
        <v>480</v>
      </c>
      <c r="B75" s="10" t="str">
        <f t="shared" ref="B75" si="5">$A$7&amp;"_"&amp;A75&amp;"_BO"</f>
        <v>bal_PTot_BO</v>
      </c>
      <c r="C75" s="27"/>
      <c r="D75" s="27"/>
      <c r="E75" s="20" t="s">
        <v>102</v>
      </c>
      <c r="F75" s="50">
        <f t="shared" si="4"/>
        <v>1686041533</v>
      </c>
      <c r="H75" s="18"/>
    </row>
  </sheetData>
  <sheetProtection algorithmName="SHA-512" hashValue="t0Xj5JxCJph4JsrXoM2wy2rA4cE6EwabQXhjYFrEDiIJobkZRnGj8+A3zvITWDL7+VX+5JlBI1BwGzm2kfFlFw==" saltValue="O2XzvfDJzerU3Ub4G9YL2Q==" spinCount="100000" sheet="1"/>
  <mergeCells count="4">
    <mergeCell ref="C7:F7"/>
    <mergeCell ref="D3:E4"/>
    <mergeCell ref="C3:C4"/>
    <mergeCell ref="D5:E5"/>
  </mergeCells>
  <dataValidations count="1">
    <dataValidation type="list" allowBlank="1" showInputMessage="1" showErrorMessage="1" sqref="D3:E4" xr:uid="{00000000-0002-0000-1400-000000000000}">
      <formula1>Drop_inst</formula1>
    </dataValidation>
  </dataValidations>
  <hyperlinks>
    <hyperlink ref="C1" location="Indhold!H2" display="Tilbage til indholdsfortegnelsen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/>
  </sheetPr>
  <dimension ref="A1:E21"/>
  <sheetViews>
    <sheetView showGridLines="0" topLeftCell="C1" workbookViewId="0">
      <selection activeCell="D5" sqref="D5"/>
    </sheetView>
  </sheetViews>
  <sheetFormatPr defaultColWidth="11.42578125" defaultRowHeight="15"/>
  <cols>
    <col min="1" max="1" width="16.42578125" hidden="1" customWidth="1"/>
    <col min="2" max="2" width="19.42578125" hidden="1" customWidth="1"/>
    <col min="3" max="3" width="12.5703125" customWidth="1"/>
    <col min="4" max="4" width="63.85546875" customWidth="1"/>
    <col min="5" max="5" width="14.42578125" customWidth="1"/>
    <col min="6" max="6" width="4.5703125" customWidth="1"/>
  </cols>
  <sheetData>
    <row r="1" spans="1:5">
      <c r="C1" s="21" t="s">
        <v>734</v>
      </c>
    </row>
    <row r="3" spans="1:5">
      <c r="C3" s="98" t="s">
        <v>812</v>
      </c>
      <c r="D3" s="97" t="s">
        <v>875</v>
      </c>
      <c r="E3" s="56"/>
    </row>
    <row r="4" spans="1:5">
      <c r="C4" s="99"/>
      <c r="D4" s="97"/>
      <c r="E4" s="56"/>
    </row>
    <row r="5" spans="1:5">
      <c r="C5" s="55" t="s">
        <v>811</v>
      </c>
      <c r="D5" s="105">
        <f>INDEX(drop_regnr_inst,MATCH(D3,Drop_inst,0))</f>
        <v>20001</v>
      </c>
    </row>
    <row r="6" spans="1:5">
      <c r="C6" s="29"/>
      <c r="D6" s="53"/>
    </row>
    <row r="7" spans="1:5" ht="35.25" customHeight="1">
      <c r="A7" s="10" t="s">
        <v>750</v>
      </c>
      <c r="C7" s="73" t="s">
        <v>813</v>
      </c>
      <c r="D7" s="82"/>
      <c r="E7" s="96"/>
    </row>
    <row r="8" spans="1:5" ht="30" customHeight="1">
      <c r="C8" s="31"/>
      <c r="D8" s="32"/>
      <c r="E8" s="25" t="s">
        <v>602</v>
      </c>
    </row>
    <row r="9" spans="1:5" ht="14.25" customHeight="1">
      <c r="C9" s="31"/>
      <c r="D9" s="32" t="s">
        <v>423</v>
      </c>
      <c r="E9" s="25"/>
    </row>
    <row r="10" spans="1:5">
      <c r="A10" s="10" t="s">
        <v>439</v>
      </c>
      <c r="B10" s="10" t="str">
        <f>$A$7&amp;"_"&amp;A10&amp;"_Evf"</f>
        <v>NoEf_EvFg_Evf</v>
      </c>
      <c r="C10" s="31" t="s">
        <v>425</v>
      </c>
      <c r="D10" s="31" t="s">
        <v>428</v>
      </c>
      <c r="E10" s="50">
        <f>INDEX(data_inst,MATCH($D$5,regnr_inst,0),MATCH(B10,variabel_inst,0))</f>
        <v>0</v>
      </c>
    </row>
    <row r="11" spans="1:5">
      <c r="A11" s="10" t="s">
        <v>440</v>
      </c>
      <c r="B11" s="10" t="str">
        <f t="shared" ref="B11:B21" si="0">$A$7&amp;"_"&amp;A11&amp;"_Evf"</f>
        <v>NoEf_EvTR_Evf</v>
      </c>
      <c r="C11" s="31" t="s">
        <v>424</v>
      </c>
      <c r="D11" s="31" t="s">
        <v>429</v>
      </c>
      <c r="E11" s="50">
        <f>INDEX(data_inst,MATCH($D$5,regnr_inst,0),MATCH(B11,variabel_inst,0))</f>
        <v>0</v>
      </c>
    </row>
    <row r="12" spans="1:5">
      <c r="A12" s="10" t="s">
        <v>441</v>
      </c>
      <c r="B12" s="10" t="str">
        <f t="shared" si="0"/>
        <v>NoEf_EvTK_Evf</v>
      </c>
      <c r="C12" s="31" t="s">
        <v>426</v>
      </c>
      <c r="D12" s="31" t="s">
        <v>430</v>
      </c>
      <c r="E12" s="50">
        <f>INDEX(data_inst,MATCH($D$5,regnr_inst,0),MATCH(B12,variabel_inst,0))</f>
        <v>0</v>
      </c>
    </row>
    <row r="13" spans="1:5">
      <c r="A13" s="10" t="s">
        <v>442</v>
      </c>
      <c r="B13" s="10" t="str">
        <f t="shared" si="0"/>
        <v>NoEf_EvX_Evf</v>
      </c>
      <c r="C13" s="31" t="s">
        <v>427</v>
      </c>
      <c r="D13" s="31" t="s">
        <v>431</v>
      </c>
      <c r="E13" s="50">
        <f>INDEX(data_inst,MATCH($D$5,regnr_inst,0),MATCH(B13,variabel_inst,0))</f>
        <v>0</v>
      </c>
    </row>
    <row r="14" spans="1:5">
      <c r="A14" s="10" t="s">
        <v>443</v>
      </c>
      <c r="B14" s="10" t="str">
        <f t="shared" si="0"/>
        <v>NoEf_EvTot_Evf</v>
      </c>
      <c r="C14" s="31"/>
      <c r="D14" s="32" t="s">
        <v>206</v>
      </c>
      <c r="E14" s="50">
        <f>INDEX(data_inst,MATCH($D$5,regnr_inst,0),MATCH(B14,variabel_inst,0))</f>
        <v>0</v>
      </c>
    </row>
    <row r="15" spans="1:5">
      <c r="B15" s="10" t="str">
        <f t="shared" si="0"/>
        <v>NoEf__Evf</v>
      </c>
      <c r="C15" s="31"/>
      <c r="D15" s="31"/>
      <c r="E15" s="25"/>
    </row>
    <row r="16" spans="1:5">
      <c r="B16" s="10" t="str">
        <f t="shared" si="0"/>
        <v>NoEf__Evf</v>
      </c>
      <c r="C16" s="31"/>
      <c r="D16" s="32" t="s">
        <v>432</v>
      </c>
      <c r="E16" s="25"/>
    </row>
    <row r="17" spans="1:5">
      <c r="A17" s="10" t="s">
        <v>444</v>
      </c>
      <c r="B17" s="10" t="str">
        <f t="shared" si="0"/>
        <v>NoEf_XFAuk_Evf</v>
      </c>
      <c r="C17" s="31" t="s">
        <v>433</v>
      </c>
      <c r="D17" s="31" t="s">
        <v>436</v>
      </c>
      <c r="E17" s="50">
        <f>INDEX(data_inst,MATCH($D$5,regnr_inst,0),MATCH(B17,variabel_inst,0))</f>
        <v>8282959</v>
      </c>
    </row>
    <row r="18" spans="1:5">
      <c r="A18" s="10" t="s">
        <v>445</v>
      </c>
      <c r="B18" s="10" t="str">
        <f t="shared" si="0"/>
        <v>NoEf_XFAust_Evf</v>
      </c>
      <c r="C18" s="31" t="s">
        <v>434</v>
      </c>
      <c r="D18" s="31" t="s">
        <v>437</v>
      </c>
      <c r="E18" s="50">
        <f>INDEX(data_inst,MATCH($D$5,regnr_inst,0),MATCH(B18,variabel_inst,0))</f>
        <v>0</v>
      </c>
    </row>
    <row r="19" spans="1:5">
      <c r="A19" s="10" t="s">
        <v>446</v>
      </c>
      <c r="B19" s="10" t="str">
        <f t="shared" si="0"/>
        <v>NoEf_XFAX_Evf</v>
      </c>
      <c r="C19" s="31" t="s">
        <v>435</v>
      </c>
      <c r="D19" s="31" t="s">
        <v>438</v>
      </c>
      <c r="E19" s="50">
        <f>INDEX(data_inst,MATCH($D$5,regnr_inst,0),MATCH(B19,variabel_inst,0))</f>
        <v>685032</v>
      </c>
    </row>
    <row r="20" spans="1:5">
      <c r="A20" s="10" t="s">
        <v>447</v>
      </c>
      <c r="B20" s="10" t="str">
        <f t="shared" si="0"/>
        <v>NoEf_XFATot_Evf</v>
      </c>
      <c r="C20" s="31"/>
      <c r="D20" s="32" t="s">
        <v>206</v>
      </c>
      <c r="E20" s="50">
        <f>INDEX(data_inst,MATCH($D$5,regnr_inst,0),MATCH(B20,variabel_inst,0))</f>
        <v>8967991</v>
      </c>
    </row>
    <row r="21" spans="1:5">
      <c r="B21" s="10" t="str">
        <f t="shared" si="0"/>
        <v>NoEf__Evf</v>
      </c>
      <c r="C21" s="31"/>
      <c r="D21" s="31"/>
      <c r="E21" s="25"/>
    </row>
  </sheetData>
  <sheetProtection algorithmName="SHA-512" hashValue="U0/KM75cjHM3gkDU+rc088cGGRdpG98uhf43wGW1mYAFYuWcW3TMvfRmI27XYH+cfZQy4zgTYRkuXDvZCuS9Bg==" saltValue="mL9FfINW38vYL/zJcs5F8Q==" spinCount="100000" sheet="1"/>
  <mergeCells count="3">
    <mergeCell ref="C7:E7"/>
    <mergeCell ref="D3:D4"/>
    <mergeCell ref="C3:C4"/>
  </mergeCells>
  <dataValidations count="1">
    <dataValidation type="list" allowBlank="1" showInputMessage="1" showErrorMessage="1" sqref="D3:D4" xr:uid="{00000000-0002-0000-1500-000000000000}">
      <formula1>Drop_inst</formula1>
    </dataValidation>
  </dataValidations>
  <hyperlinks>
    <hyperlink ref="C1" location="Indhold!H2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D16"/>
  <sheetViews>
    <sheetView showGridLines="0" tabSelected="1" workbookViewId="0">
      <selection activeCell="D19" sqref="D19"/>
    </sheetView>
  </sheetViews>
  <sheetFormatPr defaultColWidth="11.42578125" defaultRowHeight="15"/>
  <cols>
    <col min="1" max="1" width="13.5703125" customWidth="1"/>
    <col min="2" max="2" width="40.42578125" customWidth="1"/>
    <col min="3" max="3" width="9.140625" customWidth="1"/>
  </cols>
  <sheetData>
    <row r="1" spans="1:4">
      <c r="A1" s="100" t="s">
        <v>798</v>
      </c>
      <c r="B1" s="100"/>
    </row>
    <row r="3" spans="1:4">
      <c r="A3" s="101" t="s">
        <v>852</v>
      </c>
      <c r="B3" s="101"/>
    </row>
    <row r="4" spans="1:4">
      <c r="A4" s="101"/>
      <c r="B4" s="101"/>
    </row>
    <row r="5" spans="1:4">
      <c r="A5" s="58" t="s">
        <v>799</v>
      </c>
      <c r="B5" s="59"/>
      <c r="C5" s="1"/>
      <c r="D5" s="57"/>
    </row>
    <row r="6" spans="1:4">
      <c r="A6" s="106"/>
      <c r="B6" s="60" t="s">
        <v>1869</v>
      </c>
      <c r="C6" s="1"/>
      <c r="D6" s="57"/>
    </row>
    <row r="7" spans="1:4">
      <c r="A7" s="106">
        <v>20007</v>
      </c>
      <c r="B7" s="60" t="s">
        <v>1863</v>
      </c>
      <c r="C7" s="1"/>
      <c r="D7" s="57"/>
    </row>
    <row r="8" spans="1:4">
      <c r="A8" s="106"/>
      <c r="B8" s="60" t="s">
        <v>1870</v>
      </c>
      <c r="C8" s="1"/>
      <c r="D8" s="57"/>
    </row>
    <row r="9" spans="1:4">
      <c r="A9" s="106">
        <v>20003</v>
      </c>
      <c r="B9" s="60" t="s">
        <v>1864</v>
      </c>
      <c r="C9" s="1"/>
      <c r="D9" s="57"/>
    </row>
    <row r="10" spans="1:4">
      <c r="A10" s="106"/>
      <c r="B10" s="60" t="s">
        <v>1871</v>
      </c>
      <c r="C10" s="1"/>
      <c r="D10" s="57"/>
    </row>
    <row r="11" spans="1:4">
      <c r="A11" s="106">
        <v>20009</v>
      </c>
      <c r="B11" s="60" t="s">
        <v>1865</v>
      </c>
      <c r="C11" s="1"/>
      <c r="D11" s="57"/>
    </row>
    <row r="12" spans="1:4">
      <c r="A12" s="106">
        <v>20001</v>
      </c>
      <c r="B12" s="60" t="s">
        <v>1866</v>
      </c>
    </row>
    <row r="13" spans="1:4">
      <c r="A13" s="106"/>
      <c r="B13" s="60" t="s">
        <v>1872</v>
      </c>
    </row>
    <row r="14" spans="1:4">
      <c r="A14" s="106">
        <v>20002</v>
      </c>
      <c r="B14" s="60" t="s">
        <v>1867</v>
      </c>
    </row>
    <row r="15" spans="1:4">
      <c r="A15" s="106"/>
      <c r="B15" s="60" t="s">
        <v>1873</v>
      </c>
    </row>
    <row r="16" spans="1:4">
      <c r="A16" s="106">
        <v>20004</v>
      </c>
      <c r="B16" s="60" t="s">
        <v>1868</v>
      </c>
    </row>
  </sheetData>
  <sheetProtection algorithmName="SHA-512" hashValue="ibj9UJnAMeiuYwAmAmsmZM7C6vwDZnrcii1xbNxOpUf/4sPWXR75msIzlHsX8MOC6NS5otqGq1PDeIl8gywd/Q==" saltValue="NzBUZ504EtfCCZ0QncfSBw==" spinCount="100000" sheet="1"/>
  <mergeCells count="2">
    <mergeCell ref="A1:B1"/>
    <mergeCell ref="A3:B4"/>
  </mergeCells>
  <conditionalFormatting sqref="B6:B140">
    <cfRule type="expression" dxfId="0" priority="1">
      <formula>$A6 = ""</formula>
    </cfRule>
  </conditionalFormatting>
  <hyperlinks>
    <hyperlink ref="A1" location="Indholdsfortegnelse!A1" display="Tilbage til indholdsfortegnelse" xr:uid="{00000000-0004-0000-1600-000000000000}"/>
    <hyperlink ref="A1:B1" location="Indhold!A1" display="Tilbage til indholdsfortegnelse" xr:uid="{00000000-0004-0000-1600-000001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ID7"/>
  <sheetViews>
    <sheetView workbookViewId="0">
      <selection activeCell="F11" sqref="F11"/>
    </sheetView>
  </sheetViews>
  <sheetFormatPr defaultColWidth="11.42578125" defaultRowHeight="15"/>
  <cols>
    <col min="2" max="2" width="8" customWidth="1"/>
    <col min="3" max="4" width="34.85546875" customWidth="1"/>
    <col min="5" max="5" width="12.42578125" customWidth="1"/>
    <col min="6" max="6" width="12.5703125" customWidth="1"/>
    <col min="7" max="7" width="12.42578125" customWidth="1"/>
    <col min="8" max="8" width="13.140625" customWidth="1"/>
    <col min="9" max="9" width="11.42578125" customWidth="1"/>
    <col min="10" max="10" width="11.85546875" customWidth="1"/>
    <col min="11" max="11" width="13.5703125" customWidth="1"/>
    <col min="12" max="12" width="12.42578125" customWidth="1"/>
    <col min="13" max="13" width="11.140625" customWidth="1"/>
    <col min="14" max="14" width="11.5703125" customWidth="1"/>
    <col min="15" max="15" width="13.42578125" customWidth="1"/>
    <col min="16" max="16" width="11.5703125" customWidth="1"/>
    <col min="17" max="17" width="12" customWidth="1"/>
    <col min="18" max="19" width="11.140625" customWidth="1"/>
    <col min="20" max="20" width="12" customWidth="1"/>
    <col min="21" max="21" width="10.5703125" customWidth="1"/>
    <col min="22" max="22" width="12.42578125" customWidth="1"/>
    <col min="23" max="23" width="12.140625" customWidth="1"/>
    <col min="24" max="24" width="12.42578125" customWidth="1"/>
    <col min="25" max="25" width="11.85546875" customWidth="1"/>
    <col min="26" max="26" width="11.5703125" customWidth="1"/>
    <col min="27" max="28" width="12.42578125" customWidth="1"/>
    <col min="29" max="29" width="14.5703125" customWidth="1"/>
    <col min="30" max="30" width="11.42578125" customWidth="1"/>
    <col min="31" max="31" width="11.85546875" customWidth="1"/>
    <col min="32" max="32" width="13.42578125" customWidth="1"/>
    <col min="33" max="33" width="11.42578125" customWidth="1"/>
    <col min="34" max="34" width="11.5703125" customWidth="1"/>
    <col min="35" max="35" width="13.5703125" customWidth="1"/>
    <col min="36" max="36" width="11.5703125" customWidth="1"/>
    <col min="37" max="37" width="12.85546875" customWidth="1"/>
    <col min="38" max="39" width="12.5703125" customWidth="1"/>
    <col min="40" max="40" width="13.42578125" customWidth="1"/>
    <col min="41" max="41" width="12.42578125" customWidth="1"/>
    <col min="42" max="42" width="13.5703125" customWidth="1"/>
    <col min="43" max="43" width="12.5703125" customWidth="1"/>
    <col min="44" max="44" width="14" customWidth="1"/>
    <col min="45" max="46" width="13.5703125" customWidth="1"/>
    <col min="47" max="48" width="12.42578125" customWidth="1"/>
    <col min="49" max="49" width="13.5703125" customWidth="1"/>
    <col min="50" max="50" width="11.5703125" customWidth="1"/>
    <col min="51" max="51" width="13.5703125" customWidth="1"/>
    <col min="52" max="52" width="12.42578125" customWidth="1"/>
    <col min="53" max="53" width="11.5703125" customWidth="1"/>
    <col min="54" max="54" width="12.140625" customWidth="1"/>
    <col min="55" max="55" width="11.5703125" customWidth="1"/>
    <col min="56" max="56" width="12.42578125" customWidth="1"/>
    <col min="57" max="57" width="12.5703125" customWidth="1"/>
    <col min="58" max="58" width="15.5703125" customWidth="1"/>
    <col min="59" max="59" width="12.5703125" customWidth="1"/>
    <col min="60" max="60" width="14.140625" customWidth="1"/>
    <col min="61" max="62" width="14.42578125" customWidth="1"/>
    <col min="63" max="63" width="13.42578125" customWidth="1"/>
    <col min="64" max="64" width="15" customWidth="1"/>
    <col min="65" max="65" width="14.5703125" customWidth="1"/>
    <col min="66" max="66" width="16.42578125" customWidth="1"/>
    <col min="67" max="67" width="15.5703125" customWidth="1"/>
    <col min="68" max="68" width="14.5703125" customWidth="1"/>
    <col min="69" max="69" width="15.42578125" customWidth="1"/>
    <col min="70" max="70" width="12.5703125" customWidth="1"/>
    <col min="71" max="71" width="11.140625" customWidth="1"/>
    <col min="72" max="72" width="11.5703125" customWidth="1"/>
    <col min="73" max="73" width="12.5703125" customWidth="1"/>
    <col min="74" max="74" width="11.5703125" customWidth="1"/>
    <col min="75" max="75" width="12.5703125" customWidth="1"/>
    <col min="76" max="76" width="14.42578125" customWidth="1"/>
    <col min="77" max="77" width="14.140625" customWidth="1"/>
    <col min="78" max="78" width="14.42578125" customWidth="1"/>
    <col min="79" max="80" width="12.5703125" customWidth="1"/>
    <col min="81" max="81" width="12.42578125" customWidth="1"/>
    <col min="82" max="82" width="13.5703125" customWidth="1"/>
    <col min="83" max="83" width="13.42578125" customWidth="1"/>
    <col min="84" max="84" width="13.5703125" customWidth="1"/>
    <col min="85" max="85" width="12.42578125" customWidth="1"/>
    <col min="86" max="86" width="12.140625" customWidth="1"/>
    <col min="87" max="87" width="12" customWidth="1"/>
    <col min="88" max="88" width="15.5703125" customWidth="1"/>
    <col min="89" max="89" width="11.42578125" customWidth="1"/>
    <col min="90" max="90" width="16.42578125" customWidth="1"/>
    <col min="91" max="91" width="16" customWidth="1"/>
    <col min="92" max="92" width="12.5703125" customWidth="1"/>
    <col min="93" max="94" width="11.5703125" customWidth="1"/>
  </cols>
  <sheetData>
    <row r="1" spans="1:914">
      <c r="A1" t="s">
        <v>876</v>
      </c>
      <c r="B1" t="s">
        <v>1861</v>
      </c>
      <c r="C1" t="s">
        <v>1862</v>
      </c>
      <c r="D1" t="s">
        <v>877</v>
      </c>
      <c r="E1" t="s">
        <v>878</v>
      </c>
      <c r="F1" t="s">
        <v>879</v>
      </c>
      <c r="G1" t="s">
        <v>880</v>
      </c>
      <c r="H1" t="s">
        <v>881</v>
      </c>
      <c r="I1" t="s">
        <v>882</v>
      </c>
      <c r="J1" t="s">
        <v>883</v>
      </c>
      <c r="K1" t="s">
        <v>884</v>
      </c>
      <c r="L1" t="s">
        <v>885</v>
      </c>
      <c r="M1" t="s">
        <v>886</v>
      </c>
      <c r="N1" t="s">
        <v>887</v>
      </c>
      <c r="O1" t="s">
        <v>888</v>
      </c>
      <c r="P1" t="s">
        <v>889</v>
      </c>
      <c r="Q1" t="s">
        <v>890</v>
      </c>
      <c r="R1" t="s">
        <v>891</v>
      </c>
      <c r="S1" t="s">
        <v>892</v>
      </c>
      <c r="T1" t="s">
        <v>893</v>
      </c>
      <c r="U1" t="s">
        <v>894</v>
      </c>
      <c r="V1" t="s">
        <v>895</v>
      </c>
      <c r="W1" t="s">
        <v>896</v>
      </c>
      <c r="X1" t="s">
        <v>897</v>
      </c>
      <c r="Y1" t="s">
        <v>898</v>
      </c>
      <c r="Z1" t="s">
        <v>899</v>
      </c>
      <c r="AA1" t="s">
        <v>900</v>
      </c>
      <c r="AB1" t="s">
        <v>901</v>
      </c>
      <c r="AC1" t="s">
        <v>902</v>
      </c>
      <c r="AD1" t="s">
        <v>903</v>
      </c>
      <c r="AE1" t="s">
        <v>904</v>
      </c>
      <c r="AF1" t="s">
        <v>905</v>
      </c>
      <c r="AG1" t="s">
        <v>906</v>
      </c>
      <c r="AH1" t="s">
        <v>907</v>
      </c>
      <c r="AI1" t="s">
        <v>908</v>
      </c>
      <c r="AJ1" t="s">
        <v>909</v>
      </c>
      <c r="AK1" t="s">
        <v>910</v>
      </c>
      <c r="AL1" t="s">
        <v>911</v>
      </c>
      <c r="AM1" t="s">
        <v>912</v>
      </c>
      <c r="AN1" t="s">
        <v>913</v>
      </c>
      <c r="AO1" t="s">
        <v>914</v>
      </c>
      <c r="AP1" t="s">
        <v>915</v>
      </c>
      <c r="AQ1" t="s">
        <v>916</v>
      </c>
      <c r="AR1" t="s">
        <v>917</v>
      </c>
      <c r="AS1" t="s">
        <v>918</v>
      </c>
      <c r="AT1" t="s">
        <v>919</v>
      </c>
      <c r="AU1" t="s">
        <v>920</v>
      </c>
      <c r="AV1" t="s">
        <v>921</v>
      </c>
      <c r="AW1" t="s">
        <v>922</v>
      </c>
      <c r="AX1" t="s">
        <v>923</v>
      </c>
      <c r="AY1" t="s">
        <v>924</v>
      </c>
      <c r="AZ1" t="s">
        <v>925</v>
      </c>
      <c r="BA1" t="s">
        <v>926</v>
      </c>
      <c r="BB1" t="s">
        <v>927</v>
      </c>
      <c r="BC1" t="s">
        <v>928</v>
      </c>
      <c r="BD1" t="s">
        <v>929</v>
      </c>
      <c r="BE1" t="s">
        <v>930</v>
      </c>
      <c r="BF1" t="s">
        <v>931</v>
      </c>
      <c r="BG1" t="s">
        <v>932</v>
      </c>
      <c r="BH1" t="s">
        <v>933</v>
      </c>
      <c r="BI1" t="s">
        <v>934</v>
      </c>
      <c r="BJ1" t="s">
        <v>935</v>
      </c>
      <c r="BK1" t="s">
        <v>936</v>
      </c>
      <c r="BL1" t="s">
        <v>937</v>
      </c>
      <c r="BM1" t="s">
        <v>938</v>
      </c>
      <c r="BN1" t="s">
        <v>939</v>
      </c>
      <c r="BO1" t="s">
        <v>940</v>
      </c>
      <c r="BP1" t="s">
        <v>941</v>
      </c>
      <c r="BQ1" t="s">
        <v>942</v>
      </c>
      <c r="BR1" t="s">
        <v>943</v>
      </c>
      <c r="BS1" t="s">
        <v>944</v>
      </c>
      <c r="BT1" t="s">
        <v>945</v>
      </c>
      <c r="BU1" t="s">
        <v>946</v>
      </c>
      <c r="BV1" t="s">
        <v>947</v>
      </c>
      <c r="BW1" t="s">
        <v>948</v>
      </c>
      <c r="BX1" t="s">
        <v>949</v>
      </c>
      <c r="BY1" t="s">
        <v>950</v>
      </c>
      <c r="BZ1" t="s">
        <v>951</v>
      </c>
      <c r="CA1" t="s">
        <v>952</v>
      </c>
      <c r="CB1" t="s">
        <v>953</v>
      </c>
      <c r="CC1" t="s">
        <v>954</v>
      </c>
      <c r="CD1" t="s">
        <v>1045</v>
      </c>
      <c r="CE1" t="s">
        <v>1046</v>
      </c>
      <c r="CF1" t="s">
        <v>1047</v>
      </c>
      <c r="CG1" t="s">
        <v>1048</v>
      </c>
      <c r="CH1" t="s">
        <v>1049</v>
      </c>
      <c r="CI1" t="s">
        <v>1050</v>
      </c>
      <c r="CJ1" t="s">
        <v>1051</v>
      </c>
      <c r="CK1" t="s">
        <v>1052</v>
      </c>
      <c r="CL1" t="s">
        <v>1053</v>
      </c>
      <c r="CM1" t="s">
        <v>1054</v>
      </c>
      <c r="CN1" t="s">
        <v>1055</v>
      </c>
      <c r="CO1" t="s">
        <v>1056</v>
      </c>
      <c r="CP1" t="s">
        <v>1057</v>
      </c>
    </row>
    <row r="2" spans="1:914">
      <c r="A2" s="61">
        <v>45657</v>
      </c>
      <c r="B2" s="1">
        <v>20007</v>
      </c>
      <c r="C2" s="57" t="s">
        <v>1863</v>
      </c>
      <c r="D2" s="18">
        <v>7958012</v>
      </c>
      <c r="E2" s="18">
        <v>2517221</v>
      </c>
      <c r="F2" s="18">
        <v>798602</v>
      </c>
      <c r="G2" s="18">
        <v>1222049</v>
      </c>
      <c r="H2" s="18"/>
      <c r="I2" s="18">
        <v>1222049</v>
      </c>
      <c r="J2" s="18">
        <v>35526</v>
      </c>
      <c r="K2" s="18">
        <v>16818</v>
      </c>
      <c r="L2" s="18">
        <v>6972</v>
      </c>
      <c r="M2" s="18">
        <v>201747</v>
      </c>
      <c r="N2" s="18">
        <v>0</v>
      </c>
      <c r="O2" s="18">
        <v>179272</v>
      </c>
      <c r="P2" s="18"/>
      <c r="Q2" s="18">
        <v>433362</v>
      </c>
      <c r="R2" s="18">
        <v>1920365</v>
      </c>
      <c r="S2" s="18">
        <v>3080</v>
      </c>
      <c r="T2" s="18">
        <v>1222049</v>
      </c>
      <c r="U2" s="18">
        <v>5440790</v>
      </c>
      <c r="V2" s="18"/>
      <c r="W2" s="18">
        <v>1655411</v>
      </c>
      <c r="X2" s="18">
        <v>395774</v>
      </c>
      <c r="Y2" s="18">
        <v>149500</v>
      </c>
      <c r="Z2" s="18">
        <v>0</v>
      </c>
      <c r="AA2" s="18">
        <v>0</v>
      </c>
      <c r="AB2" s="18">
        <v>149500</v>
      </c>
      <c r="AC2" s="18">
        <v>0</v>
      </c>
      <c r="AD2" s="18">
        <v>0</v>
      </c>
      <c r="AE2" s="18">
        <v>2479306</v>
      </c>
      <c r="AF2" s="18">
        <v>0</v>
      </c>
      <c r="AG2" s="18">
        <v>0</v>
      </c>
      <c r="AH2" s="18">
        <v>0</v>
      </c>
      <c r="AI2" s="18">
        <v>9629599</v>
      </c>
      <c r="AJ2" s="18">
        <v>29637</v>
      </c>
      <c r="AK2" s="18">
        <v>167386</v>
      </c>
      <c r="AL2" s="18">
        <v>206552177</v>
      </c>
      <c r="AM2" s="18">
        <v>0</v>
      </c>
      <c r="AN2" s="18">
        <v>4102</v>
      </c>
      <c r="AO2" s="18">
        <v>193622637</v>
      </c>
      <c r="AP2" s="18">
        <v>368711</v>
      </c>
      <c r="AQ2" s="18">
        <v>5942</v>
      </c>
      <c r="AR2" s="18">
        <v>86217</v>
      </c>
      <c r="AS2" s="18">
        <v>0</v>
      </c>
      <c r="AT2" s="18">
        <v>0</v>
      </c>
      <c r="AU2" s="18">
        <v>0</v>
      </c>
      <c r="AV2" s="18">
        <v>17621534</v>
      </c>
      <c r="AW2" s="18">
        <v>1694338</v>
      </c>
      <c r="AX2" s="18">
        <v>2399076</v>
      </c>
      <c r="AY2" s="18">
        <v>86217</v>
      </c>
      <c r="AZ2" s="18">
        <v>0</v>
      </c>
      <c r="BA2" s="18">
        <v>14566277</v>
      </c>
      <c r="BB2" s="18">
        <v>0</v>
      </c>
      <c r="BC2" s="18">
        <v>0</v>
      </c>
      <c r="BD2" s="18">
        <v>2399076</v>
      </c>
      <c r="BE2" s="18">
        <v>0</v>
      </c>
      <c r="BF2" s="18">
        <v>0</v>
      </c>
      <c r="BG2" s="18">
        <v>569964</v>
      </c>
      <c r="BH2" s="18">
        <v>0</v>
      </c>
      <c r="BI2" s="18">
        <v>0</v>
      </c>
      <c r="BJ2" s="18">
        <v>0</v>
      </c>
      <c r="BK2" s="18">
        <v>0</v>
      </c>
      <c r="BL2" s="18"/>
      <c r="BM2" s="18">
        <v>2967</v>
      </c>
      <c r="BN2" s="18">
        <v>187198364</v>
      </c>
      <c r="BO2" s="18">
        <v>3995041</v>
      </c>
      <c r="BP2" s="18">
        <v>180677203</v>
      </c>
      <c r="BQ2" s="18">
        <v>2523153</v>
      </c>
      <c r="BR2" s="18"/>
      <c r="BS2" s="18">
        <v>0</v>
      </c>
      <c r="BT2" s="18">
        <v>0</v>
      </c>
      <c r="BU2" s="18">
        <v>0</v>
      </c>
      <c r="BV2" s="18">
        <v>37941</v>
      </c>
      <c r="BW2" s="18">
        <v>37941</v>
      </c>
      <c r="BX2" s="18">
        <v>0</v>
      </c>
      <c r="BY2" s="18">
        <v>206552177</v>
      </c>
      <c r="BZ2" s="18">
        <v>46480</v>
      </c>
      <c r="CA2" s="18">
        <v>1</v>
      </c>
      <c r="CB2" s="18">
        <v>48876</v>
      </c>
      <c r="CC2" s="18">
        <v>0</v>
      </c>
      <c r="CD2" s="18">
        <v>6840260</v>
      </c>
      <c r="CE2" s="18">
        <v>46122</v>
      </c>
      <c r="CF2" s="18">
        <v>8.09</v>
      </c>
      <c r="CG2" s="1" t="s">
        <v>1856</v>
      </c>
      <c r="CH2" s="18">
        <v>219</v>
      </c>
      <c r="CI2" s="18">
        <v>0</v>
      </c>
      <c r="CJ2" s="18">
        <v>219</v>
      </c>
      <c r="CK2" s="18">
        <v>0</v>
      </c>
      <c r="CL2" s="18">
        <v>0</v>
      </c>
      <c r="CM2" s="18">
        <v>15571680</v>
      </c>
      <c r="CN2" s="18">
        <v>15571680</v>
      </c>
      <c r="CO2" s="18">
        <v>0</v>
      </c>
      <c r="CP2" s="18">
        <v>0</v>
      </c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2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2"/>
      <c r="LO2" s="2"/>
      <c r="LP2" s="2"/>
      <c r="LQ2" s="1"/>
      <c r="LR2" s="1"/>
      <c r="LS2" s="1"/>
      <c r="LT2" s="2"/>
      <c r="LU2" s="1"/>
      <c r="LV2" s="2"/>
      <c r="LW2" s="2"/>
      <c r="LX2" s="1"/>
      <c r="LY2" s="1"/>
      <c r="LZ2" s="1"/>
      <c r="MA2" s="1"/>
      <c r="MB2" s="2"/>
      <c r="MC2" s="1"/>
      <c r="MD2" s="1"/>
      <c r="ME2" s="2"/>
      <c r="MF2" s="2"/>
      <c r="MG2" s="1"/>
      <c r="MH2" s="1"/>
      <c r="MI2" s="1"/>
      <c r="MJ2" s="2"/>
      <c r="MK2" s="2"/>
      <c r="ML2" s="2"/>
      <c r="MM2" s="2"/>
      <c r="MN2" s="1"/>
      <c r="MO2" s="2"/>
      <c r="MP2" s="1"/>
      <c r="MQ2" s="2"/>
      <c r="MR2" s="1"/>
      <c r="MS2" s="2"/>
      <c r="MT2" s="2"/>
      <c r="MU2" s="2"/>
      <c r="MV2" s="2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</row>
    <row r="3" spans="1:914">
      <c r="A3" s="61">
        <v>45657</v>
      </c>
      <c r="B3" s="1">
        <v>20003</v>
      </c>
      <c r="C3" s="57" t="s">
        <v>1864</v>
      </c>
      <c r="D3" s="18">
        <v>12485112</v>
      </c>
      <c r="E3" s="18">
        <v>3548247</v>
      </c>
      <c r="F3" s="18">
        <v>669080</v>
      </c>
      <c r="G3" s="18">
        <v>2289171</v>
      </c>
      <c r="H3" s="18"/>
      <c r="I3" s="18">
        <v>2289172</v>
      </c>
      <c r="J3" s="18">
        <v>-17267</v>
      </c>
      <c r="K3" s="18">
        <v>28634</v>
      </c>
      <c r="L3" s="18">
        <v>445</v>
      </c>
      <c r="M3" s="18">
        <v>486045</v>
      </c>
      <c r="N3" s="18">
        <v>0</v>
      </c>
      <c r="O3" s="18">
        <v>155687</v>
      </c>
      <c r="P3" s="18">
        <v>0</v>
      </c>
      <c r="Q3" s="18">
        <v>806315</v>
      </c>
      <c r="R3" s="18">
        <v>3365212</v>
      </c>
      <c r="S3" s="18">
        <v>0</v>
      </c>
      <c r="T3" s="18">
        <v>2289171</v>
      </c>
      <c r="U3" s="18">
        <v>8936865</v>
      </c>
      <c r="V3" s="18">
        <v>0</v>
      </c>
      <c r="W3" s="18">
        <v>3095487</v>
      </c>
      <c r="X3" s="18">
        <v>414490</v>
      </c>
      <c r="Y3" s="18">
        <v>0</v>
      </c>
      <c r="Z3" s="18">
        <v>0</v>
      </c>
      <c r="AA3" s="18"/>
      <c r="AB3" s="18">
        <v>0</v>
      </c>
      <c r="AC3" s="18">
        <v>0</v>
      </c>
      <c r="AD3" s="18">
        <v>0</v>
      </c>
      <c r="AE3" s="18">
        <v>9376990</v>
      </c>
      <c r="AF3" s="18"/>
      <c r="AG3" s="18">
        <v>0</v>
      </c>
      <c r="AH3" s="18"/>
      <c r="AI3" s="18">
        <v>20625994</v>
      </c>
      <c r="AJ3" s="18">
        <v>10442</v>
      </c>
      <c r="AK3" s="18">
        <v>2633323</v>
      </c>
      <c r="AL3" s="18">
        <v>399976052</v>
      </c>
      <c r="AM3" s="18">
        <v>68650</v>
      </c>
      <c r="AN3" s="18">
        <v>0</v>
      </c>
      <c r="AO3" s="18">
        <v>365853362</v>
      </c>
      <c r="AP3" s="18">
        <v>1167503</v>
      </c>
      <c r="AQ3" s="18">
        <v>0</v>
      </c>
      <c r="AR3" s="18">
        <v>0</v>
      </c>
      <c r="AS3" s="18">
        <v>0</v>
      </c>
      <c r="AT3" s="18">
        <v>0</v>
      </c>
      <c r="AU3" s="18">
        <v>0</v>
      </c>
      <c r="AV3" s="18">
        <v>26477698</v>
      </c>
      <c r="AW3" s="18">
        <v>0</v>
      </c>
      <c r="AX3" s="18">
        <v>0</v>
      </c>
      <c r="AY3" s="18">
        <v>0</v>
      </c>
      <c r="AZ3" s="18">
        <v>101842</v>
      </c>
      <c r="BA3" s="18">
        <v>2289171</v>
      </c>
      <c r="BB3" s="18">
        <v>23499220</v>
      </c>
      <c r="BC3" s="18">
        <v>0</v>
      </c>
      <c r="BD3" s="18">
        <v>23586685</v>
      </c>
      <c r="BE3" s="18">
        <v>87465</v>
      </c>
      <c r="BF3" s="18">
        <v>0</v>
      </c>
      <c r="BG3" s="18">
        <v>500000</v>
      </c>
      <c r="BH3" s="18">
        <v>741686</v>
      </c>
      <c r="BI3" s="18">
        <v>0</v>
      </c>
      <c r="BJ3" s="18"/>
      <c r="BK3" s="18">
        <v>151216</v>
      </c>
      <c r="BL3" s="18">
        <v>0</v>
      </c>
      <c r="BM3" s="18">
        <v>13254</v>
      </c>
      <c r="BN3" s="18">
        <v>373495492</v>
      </c>
      <c r="BO3" s="18">
        <v>0</v>
      </c>
      <c r="BP3" s="18">
        <v>367941437</v>
      </c>
      <c r="BQ3" s="18">
        <v>4647899</v>
      </c>
      <c r="BR3" s="18">
        <v>0</v>
      </c>
      <c r="BS3" s="18"/>
      <c r="BT3" s="18"/>
      <c r="BU3" s="18">
        <v>0</v>
      </c>
      <c r="BV3" s="18">
        <v>2862</v>
      </c>
      <c r="BW3" s="18">
        <v>0</v>
      </c>
      <c r="BX3" s="18">
        <v>2862</v>
      </c>
      <c r="BY3" s="18">
        <v>399976052</v>
      </c>
      <c r="BZ3" s="18">
        <v>56973</v>
      </c>
      <c r="CA3" s="18">
        <v>182815</v>
      </c>
      <c r="CB3" s="18">
        <v>0</v>
      </c>
      <c r="CC3" s="18"/>
      <c r="CD3" s="18">
        <v>398955</v>
      </c>
      <c r="CE3" s="18"/>
      <c r="CF3" s="18"/>
      <c r="CG3" s="1"/>
      <c r="CH3" s="18"/>
      <c r="CI3" s="18"/>
      <c r="CJ3" s="18">
        <v>142</v>
      </c>
      <c r="CK3" s="18"/>
      <c r="CL3" s="18">
        <v>142</v>
      </c>
      <c r="CM3" s="18">
        <v>13451697</v>
      </c>
      <c r="CN3" s="18">
        <v>13444919</v>
      </c>
      <c r="CO3" s="18">
        <v>0</v>
      </c>
      <c r="CP3" s="18">
        <v>6778</v>
      </c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2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2"/>
      <c r="LO3" s="2"/>
      <c r="LP3" s="2"/>
      <c r="LQ3" s="1"/>
      <c r="LR3" s="1"/>
      <c r="LS3" s="1"/>
      <c r="LT3" s="2"/>
      <c r="LU3" s="1"/>
      <c r="LV3" s="2"/>
      <c r="LW3" s="2"/>
      <c r="LX3" s="1"/>
      <c r="LY3" s="1"/>
      <c r="LZ3" s="1"/>
      <c r="MA3" s="1"/>
      <c r="MB3" s="2"/>
      <c r="MC3" s="1"/>
      <c r="MD3" s="1"/>
      <c r="ME3" s="2"/>
      <c r="MF3" s="2"/>
      <c r="MG3" s="1"/>
      <c r="MH3" s="1"/>
      <c r="MI3" s="1"/>
      <c r="MJ3" s="2"/>
      <c r="MK3" s="2"/>
      <c r="ML3" s="2"/>
      <c r="MM3" s="2"/>
      <c r="MN3" s="1"/>
      <c r="MO3" s="2"/>
      <c r="MP3" s="1"/>
      <c r="MQ3" s="2"/>
      <c r="MR3" s="1"/>
      <c r="MS3" s="2"/>
      <c r="MT3" s="2"/>
      <c r="MU3" s="2"/>
      <c r="MV3" s="2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</row>
    <row r="4" spans="1:914">
      <c r="A4" s="61">
        <v>45657</v>
      </c>
      <c r="B4" s="1">
        <v>20009</v>
      </c>
      <c r="C4" s="57" t="s">
        <v>1865</v>
      </c>
      <c r="D4" s="18">
        <v>13963195</v>
      </c>
      <c r="E4" s="18">
        <v>3953298</v>
      </c>
      <c r="F4" s="18">
        <v>1195183</v>
      </c>
      <c r="G4" s="18">
        <v>1058967</v>
      </c>
      <c r="H4" s="18">
        <v>0</v>
      </c>
      <c r="I4" s="18">
        <v>1058967</v>
      </c>
      <c r="J4" s="18">
        <v>86351</v>
      </c>
      <c r="K4" s="18">
        <v>0</v>
      </c>
      <c r="L4" s="18">
        <v>874</v>
      </c>
      <c r="M4" s="18">
        <v>384516</v>
      </c>
      <c r="N4" s="18">
        <v>0</v>
      </c>
      <c r="O4" s="18">
        <v>-8728</v>
      </c>
      <c r="P4" s="18">
        <v>-936</v>
      </c>
      <c r="Q4" s="18">
        <v>368573</v>
      </c>
      <c r="R4" s="18">
        <v>3142631</v>
      </c>
      <c r="S4" s="18">
        <v>0</v>
      </c>
      <c r="T4" s="18">
        <v>1058967</v>
      </c>
      <c r="U4" s="18">
        <v>10009897</v>
      </c>
      <c r="V4" s="18">
        <v>0</v>
      </c>
      <c r="W4" s="18">
        <v>1427540</v>
      </c>
      <c r="X4" s="18">
        <v>1619950</v>
      </c>
      <c r="Y4" s="18">
        <v>0</v>
      </c>
      <c r="Z4" s="18">
        <v>0</v>
      </c>
      <c r="AA4" s="18">
        <v>0</v>
      </c>
      <c r="AB4" s="18">
        <v>0</v>
      </c>
      <c r="AC4" s="18">
        <v>0</v>
      </c>
      <c r="AD4" s="18">
        <v>0</v>
      </c>
      <c r="AE4" s="18">
        <v>7257311</v>
      </c>
      <c r="AF4" s="18">
        <v>20701</v>
      </c>
      <c r="AG4" s="18">
        <v>0</v>
      </c>
      <c r="AH4" s="18">
        <v>0</v>
      </c>
      <c r="AI4" s="18">
        <v>0</v>
      </c>
      <c r="AJ4" s="18">
        <v>4886</v>
      </c>
      <c r="AK4" s="18">
        <v>37893685</v>
      </c>
      <c r="AL4" s="18">
        <v>436885945</v>
      </c>
      <c r="AM4" s="18">
        <v>0</v>
      </c>
      <c r="AN4" s="18">
        <v>283</v>
      </c>
      <c r="AO4" s="18">
        <v>391360014</v>
      </c>
      <c r="AP4" s="18">
        <v>342798</v>
      </c>
      <c r="AQ4" s="18">
        <v>0</v>
      </c>
      <c r="AR4" s="18">
        <v>0</v>
      </c>
      <c r="AS4" s="18">
        <v>0</v>
      </c>
      <c r="AT4" s="18">
        <v>0</v>
      </c>
      <c r="AU4" s="18">
        <v>0</v>
      </c>
      <c r="AV4" s="18">
        <v>22266702</v>
      </c>
      <c r="AW4" s="18">
        <v>1550000</v>
      </c>
      <c r="AX4" s="18">
        <v>20701</v>
      </c>
      <c r="AY4" s="18">
        <v>0</v>
      </c>
      <c r="AZ4" s="18">
        <v>0</v>
      </c>
      <c r="BA4" s="18">
        <v>20528751</v>
      </c>
      <c r="BB4" s="18">
        <v>0</v>
      </c>
      <c r="BC4" s="18">
        <v>0</v>
      </c>
      <c r="BD4" s="18">
        <v>20701</v>
      </c>
      <c r="BE4" s="18">
        <v>0</v>
      </c>
      <c r="BF4" s="18">
        <v>0</v>
      </c>
      <c r="BG4" s="18">
        <v>1717250</v>
      </c>
      <c r="BH4" s="18">
        <v>8798</v>
      </c>
      <c r="BI4" s="18">
        <v>0</v>
      </c>
      <c r="BJ4" s="18">
        <v>0</v>
      </c>
      <c r="BK4" s="18">
        <v>8954598</v>
      </c>
      <c r="BL4" s="18">
        <v>0</v>
      </c>
      <c r="BM4" s="18">
        <v>1210</v>
      </c>
      <c r="BN4" s="18">
        <v>413069243</v>
      </c>
      <c r="BO4" s="18">
        <v>0</v>
      </c>
      <c r="BP4" s="18">
        <v>400933863</v>
      </c>
      <c r="BQ4" s="18">
        <v>3170774</v>
      </c>
      <c r="BR4" s="18">
        <v>0</v>
      </c>
      <c r="BS4" s="18">
        <v>0</v>
      </c>
      <c r="BT4" s="18">
        <v>0</v>
      </c>
      <c r="BU4" s="18">
        <v>0</v>
      </c>
      <c r="BV4" s="18">
        <v>0</v>
      </c>
      <c r="BW4" s="18">
        <v>0</v>
      </c>
      <c r="BX4" s="18">
        <v>0</v>
      </c>
      <c r="BY4" s="18">
        <v>436885945</v>
      </c>
      <c r="BZ4" s="18">
        <v>0</v>
      </c>
      <c r="CA4" s="18">
        <v>1070</v>
      </c>
      <c r="CB4" s="18">
        <v>5197</v>
      </c>
      <c r="CC4" s="18">
        <v>0</v>
      </c>
      <c r="CD4" s="18">
        <v>115032663</v>
      </c>
      <c r="CE4" s="18"/>
      <c r="CF4" s="18"/>
      <c r="CG4" s="1"/>
      <c r="CH4" s="18"/>
      <c r="CI4" s="18"/>
      <c r="CJ4" s="18">
        <v>11</v>
      </c>
      <c r="CK4" s="18"/>
      <c r="CL4" s="18">
        <v>11</v>
      </c>
      <c r="CM4" s="18">
        <v>1857024</v>
      </c>
      <c r="CN4" s="18">
        <v>1857024</v>
      </c>
      <c r="CO4" s="18"/>
      <c r="CP4" s="18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2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2"/>
      <c r="LO4" s="2"/>
      <c r="LP4" s="2"/>
      <c r="LQ4" s="1"/>
      <c r="LR4" s="1"/>
      <c r="LS4" s="1"/>
      <c r="LT4" s="2"/>
      <c r="LU4" s="1"/>
      <c r="LV4" s="2"/>
      <c r="LW4" s="2"/>
      <c r="LX4" s="1"/>
      <c r="LY4" s="1"/>
      <c r="LZ4" s="1"/>
      <c r="MA4" s="1"/>
      <c r="MB4" s="2"/>
      <c r="MC4" s="1"/>
      <c r="MD4" s="1"/>
      <c r="ME4" s="2"/>
      <c r="MF4" s="2"/>
      <c r="MG4" s="1"/>
      <c r="MH4" s="1"/>
      <c r="MI4" s="1"/>
      <c r="MJ4" s="2"/>
      <c r="MK4" s="2"/>
      <c r="ML4" s="2"/>
      <c r="MM4" s="2"/>
      <c r="MN4" s="1"/>
      <c r="MO4" s="2"/>
      <c r="MP4" s="1"/>
      <c r="MQ4" s="2"/>
      <c r="MR4" s="1"/>
      <c r="MS4" s="2"/>
      <c r="MT4" s="2"/>
      <c r="MU4" s="2"/>
      <c r="MV4" s="2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</row>
    <row r="5" spans="1:914">
      <c r="A5" s="61">
        <v>45657</v>
      </c>
      <c r="B5" s="1">
        <v>20001</v>
      </c>
      <c r="C5" s="57" t="s">
        <v>1866</v>
      </c>
      <c r="D5" s="18">
        <v>45325914</v>
      </c>
      <c r="E5" s="18">
        <v>4011497</v>
      </c>
      <c r="F5" s="18">
        <v>428218</v>
      </c>
      <c r="G5" s="18">
        <v>11621766</v>
      </c>
      <c r="H5" s="18">
        <v>0</v>
      </c>
      <c r="I5" s="18">
        <v>11621766</v>
      </c>
      <c r="J5" s="18">
        <v>-204973</v>
      </c>
      <c r="K5" s="18">
        <v>192976</v>
      </c>
      <c r="L5" s="18">
        <v>2500146</v>
      </c>
      <c r="M5" s="18">
        <v>1248959</v>
      </c>
      <c r="N5" s="18">
        <v>523453</v>
      </c>
      <c r="O5" s="18">
        <v>2492940</v>
      </c>
      <c r="P5" s="18">
        <v>6807602</v>
      </c>
      <c r="Q5" s="18">
        <v>1203532</v>
      </c>
      <c r="R5" s="18">
        <v>5355690</v>
      </c>
      <c r="S5" s="18">
        <v>250807</v>
      </c>
      <c r="T5" s="18">
        <v>11633281</v>
      </c>
      <c r="U5" s="18">
        <v>41314417</v>
      </c>
      <c r="V5" s="18">
        <v>11515</v>
      </c>
      <c r="W5" s="18">
        <v>12825298</v>
      </c>
      <c r="X5" s="18">
        <v>4092268</v>
      </c>
      <c r="Y5" s="18">
        <v>0</v>
      </c>
      <c r="Z5" s="18">
        <v>1230825</v>
      </c>
      <c r="AA5" s="18">
        <v>0</v>
      </c>
      <c r="AB5" s="18">
        <v>1230825</v>
      </c>
      <c r="AC5" s="18">
        <v>575917</v>
      </c>
      <c r="AD5" s="18">
        <v>0</v>
      </c>
      <c r="AE5" s="18">
        <v>7503633</v>
      </c>
      <c r="AF5" s="18">
        <v>5265068</v>
      </c>
      <c r="AG5" s="18">
        <v>84667180</v>
      </c>
      <c r="AH5" s="18">
        <v>3859598</v>
      </c>
      <c r="AI5" s="18">
        <v>37586981</v>
      </c>
      <c r="AJ5" s="18">
        <v>292226</v>
      </c>
      <c r="AK5" s="18">
        <v>972599979</v>
      </c>
      <c r="AL5" s="18">
        <v>1686041533</v>
      </c>
      <c r="AM5" s="18">
        <v>0</v>
      </c>
      <c r="AN5" s="18">
        <v>157956</v>
      </c>
      <c r="AO5" s="18">
        <v>556441010</v>
      </c>
      <c r="AP5" s="18">
        <v>10501287</v>
      </c>
      <c r="AQ5" s="18">
        <v>284476</v>
      </c>
      <c r="AR5" s="18">
        <v>0</v>
      </c>
      <c r="AS5" s="18"/>
      <c r="AT5" s="18"/>
      <c r="AU5" s="18"/>
      <c r="AV5" s="18">
        <v>104820775</v>
      </c>
      <c r="AW5" s="18">
        <v>10472338</v>
      </c>
      <c r="AX5" s="18">
        <v>52358254</v>
      </c>
      <c r="AY5" s="18">
        <v>0</v>
      </c>
      <c r="AZ5" s="18">
        <v>0</v>
      </c>
      <c r="BA5" s="18">
        <v>25174734</v>
      </c>
      <c r="BB5" s="18">
        <v>22342702</v>
      </c>
      <c r="BC5" s="18"/>
      <c r="BD5" s="18">
        <v>78463826</v>
      </c>
      <c r="BE5" s="18">
        <v>3762870</v>
      </c>
      <c r="BF5" s="18"/>
      <c r="BG5" s="18">
        <v>1182216</v>
      </c>
      <c r="BH5" s="18">
        <v>23372</v>
      </c>
      <c r="BI5" s="18">
        <v>0</v>
      </c>
      <c r="BJ5" s="18">
        <v>0</v>
      </c>
      <c r="BK5" s="18">
        <v>4013778</v>
      </c>
      <c r="BL5" s="18">
        <v>0</v>
      </c>
      <c r="BM5" s="18">
        <v>0</v>
      </c>
      <c r="BN5" s="18">
        <v>1570355082</v>
      </c>
      <c r="BO5" s="18">
        <v>64956604</v>
      </c>
      <c r="BP5" s="18">
        <v>1483287149</v>
      </c>
      <c r="BQ5" s="18">
        <v>17127381</v>
      </c>
      <c r="BR5" s="18">
        <v>946798</v>
      </c>
      <c r="BS5" s="18">
        <v>0</v>
      </c>
      <c r="BT5" s="18">
        <v>12204</v>
      </c>
      <c r="BU5" s="18">
        <v>0</v>
      </c>
      <c r="BV5" s="18">
        <v>393338</v>
      </c>
      <c r="BW5" s="18">
        <v>297617</v>
      </c>
      <c r="BX5" s="18">
        <v>83517</v>
      </c>
      <c r="BY5" s="18">
        <v>1686041533</v>
      </c>
      <c r="BZ5" s="18">
        <v>5067854</v>
      </c>
      <c r="CA5" s="18">
        <v>7543</v>
      </c>
      <c r="CB5" s="18">
        <v>0</v>
      </c>
      <c r="CC5" s="18">
        <v>0</v>
      </c>
      <c r="CD5" s="18"/>
      <c r="CE5" s="18"/>
      <c r="CF5" s="18"/>
      <c r="CG5" s="1"/>
      <c r="CH5" s="18">
        <v>0</v>
      </c>
      <c r="CI5" s="18">
        <v>0</v>
      </c>
      <c r="CJ5" s="18">
        <v>0</v>
      </c>
      <c r="CK5" s="18">
        <v>0</v>
      </c>
      <c r="CL5" s="18">
        <v>0</v>
      </c>
      <c r="CM5" s="18">
        <v>8967991</v>
      </c>
      <c r="CN5" s="18">
        <v>8282959</v>
      </c>
      <c r="CO5" s="18">
        <v>0</v>
      </c>
      <c r="CP5" s="18">
        <v>685032</v>
      </c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2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2"/>
      <c r="LO5" s="2"/>
      <c r="LP5" s="2"/>
      <c r="LQ5" s="1"/>
      <c r="LR5" s="1"/>
      <c r="LS5" s="1"/>
      <c r="LT5" s="2"/>
      <c r="LU5" s="1"/>
      <c r="LV5" s="2"/>
      <c r="LW5" s="2"/>
      <c r="LX5" s="1"/>
      <c r="LY5" s="1"/>
      <c r="LZ5" s="1"/>
      <c r="MA5" s="1"/>
      <c r="MB5" s="2"/>
      <c r="MC5" s="1"/>
      <c r="MD5" s="1"/>
      <c r="ME5" s="2"/>
      <c r="MF5" s="2"/>
      <c r="MG5" s="1"/>
      <c r="MH5" s="1"/>
      <c r="MI5" s="1"/>
      <c r="MJ5" s="2"/>
      <c r="MK5" s="2"/>
      <c r="ML5" s="2"/>
      <c r="MM5" s="2"/>
      <c r="MN5" s="1"/>
      <c r="MO5" s="2"/>
      <c r="MP5" s="1"/>
      <c r="MQ5" s="2"/>
      <c r="MR5" s="1"/>
      <c r="MS5" s="2"/>
      <c r="MT5" s="2"/>
      <c r="MU5" s="2"/>
      <c r="MV5" s="2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</row>
    <row r="6" spans="1:914">
      <c r="A6" s="61">
        <v>45657</v>
      </c>
      <c r="B6" s="1">
        <v>20002</v>
      </c>
      <c r="C6" s="57" t="s">
        <v>1867</v>
      </c>
      <c r="D6" s="18">
        <v>22752103</v>
      </c>
      <c r="E6" s="18">
        <v>6455128</v>
      </c>
      <c r="F6" s="18">
        <v>910396</v>
      </c>
      <c r="G6" s="18">
        <v>4423756</v>
      </c>
      <c r="H6" s="18">
        <v>0</v>
      </c>
      <c r="I6" s="18">
        <v>4423756</v>
      </c>
      <c r="J6" s="18">
        <v>331942</v>
      </c>
      <c r="K6" s="18">
        <v>0</v>
      </c>
      <c r="L6" s="18">
        <v>2474</v>
      </c>
      <c r="M6" s="18">
        <v>930970</v>
      </c>
      <c r="N6" s="18">
        <v>0</v>
      </c>
      <c r="O6" s="18">
        <v>727550</v>
      </c>
      <c r="P6" s="18">
        <v>23882</v>
      </c>
      <c r="Q6" s="18">
        <v>1525060</v>
      </c>
      <c r="R6" s="18">
        <v>6475702</v>
      </c>
      <c r="S6" s="18">
        <v>1060</v>
      </c>
      <c r="T6" s="18">
        <v>4419309</v>
      </c>
      <c r="U6" s="18">
        <v>16296975</v>
      </c>
      <c r="V6" s="18">
        <v>-4447</v>
      </c>
      <c r="W6" s="18">
        <v>5948816</v>
      </c>
      <c r="X6" s="18">
        <v>947790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10802250</v>
      </c>
      <c r="AF6" s="18">
        <v>0</v>
      </c>
      <c r="AG6" s="18">
        <v>127848</v>
      </c>
      <c r="AH6" s="18">
        <v>27922484</v>
      </c>
      <c r="AI6" s="18">
        <v>24367152</v>
      </c>
      <c r="AJ6" s="18">
        <v>898</v>
      </c>
      <c r="AK6" s="18">
        <v>6751220</v>
      </c>
      <c r="AL6" s="18">
        <v>826944699</v>
      </c>
      <c r="AM6" s="18">
        <v>0</v>
      </c>
      <c r="AN6" s="18">
        <v>190565</v>
      </c>
      <c r="AO6" s="18">
        <v>755539101</v>
      </c>
      <c r="AP6" s="18">
        <v>1062412</v>
      </c>
      <c r="AQ6" s="18">
        <v>1651</v>
      </c>
      <c r="AR6" s="18">
        <v>0</v>
      </c>
      <c r="AS6" s="18">
        <v>0</v>
      </c>
      <c r="AT6" s="18"/>
      <c r="AU6" s="18">
        <v>0</v>
      </c>
      <c r="AV6" s="18">
        <v>54642254</v>
      </c>
      <c r="AW6" s="18">
        <v>0</v>
      </c>
      <c r="AX6" s="18"/>
      <c r="AY6" s="18">
        <v>0</v>
      </c>
      <c r="AZ6" s="18">
        <v>0</v>
      </c>
      <c r="BA6" s="18"/>
      <c r="BB6" s="18">
        <v>48660074</v>
      </c>
      <c r="BC6" s="18"/>
      <c r="BD6" s="18">
        <v>54012254</v>
      </c>
      <c r="BE6" s="18">
        <v>5352180</v>
      </c>
      <c r="BF6" s="18">
        <v>0</v>
      </c>
      <c r="BG6" s="18">
        <v>630000</v>
      </c>
      <c r="BH6" s="18">
        <v>0</v>
      </c>
      <c r="BI6" s="18">
        <v>0</v>
      </c>
      <c r="BJ6" s="18">
        <v>0</v>
      </c>
      <c r="BK6" s="18">
        <v>3500000</v>
      </c>
      <c r="BL6" s="18">
        <v>0</v>
      </c>
      <c r="BM6" s="18">
        <v>0</v>
      </c>
      <c r="BN6" s="18">
        <v>772246293</v>
      </c>
      <c r="BO6" s="18">
        <v>0</v>
      </c>
      <c r="BP6" s="18">
        <v>762124581</v>
      </c>
      <c r="BQ6" s="18">
        <v>6621712</v>
      </c>
      <c r="BR6" s="18">
        <v>0</v>
      </c>
      <c r="BS6" s="18">
        <v>0</v>
      </c>
      <c r="BT6" s="18">
        <v>2000</v>
      </c>
      <c r="BU6" s="18">
        <v>0</v>
      </c>
      <c r="BV6" s="18">
        <v>56152</v>
      </c>
      <c r="BW6" s="18">
        <v>54152</v>
      </c>
      <c r="BX6" s="18">
        <v>0</v>
      </c>
      <c r="BY6" s="18">
        <v>826944699</v>
      </c>
      <c r="BZ6" s="18">
        <v>0</v>
      </c>
      <c r="CA6" s="18">
        <v>12623</v>
      </c>
      <c r="CB6" s="18">
        <v>166495</v>
      </c>
      <c r="CC6" s="18">
        <v>0</v>
      </c>
      <c r="CD6" s="18">
        <v>28330048</v>
      </c>
      <c r="CE6" s="18">
        <v>0</v>
      </c>
      <c r="CF6" s="18">
        <v>0</v>
      </c>
      <c r="CG6" s="1" t="s">
        <v>1855</v>
      </c>
      <c r="CH6" s="18">
        <v>0</v>
      </c>
      <c r="CI6" s="18">
        <v>0</v>
      </c>
      <c r="CJ6" s="18">
        <v>6657</v>
      </c>
      <c r="CK6" s="18">
        <v>0</v>
      </c>
      <c r="CL6" s="18">
        <v>6657</v>
      </c>
      <c r="CM6" s="18">
        <v>23653509</v>
      </c>
      <c r="CN6" s="18">
        <v>23653509</v>
      </c>
      <c r="CO6" s="18">
        <v>0</v>
      </c>
      <c r="CP6" s="18">
        <v>0</v>
      </c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2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2"/>
      <c r="LO6" s="2"/>
      <c r="LP6" s="2"/>
      <c r="LQ6" s="1"/>
      <c r="LR6" s="1"/>
      <c r="LS6" s="1"/>
      <c r="LT6" s="2"/>
      <c r="LU6" s="1"/>
      <c r="LV6" s="2"/>
      <c r="LW6" s="2"/>
      <c r="LX6" s="1"/>
      <c r="LY6" s="1"/>
      <c r="LZ6" s="1"/>
      <c r="MA6" s="1"/>
      <c r="MB6" s="2"/>
      <c r="MC6" s="1"/>
      <c r="MD6" s="1"/>
      <c r="ME6" s="2"/>
      <c r="MF6" s="2"/>
      <c r="MG6" s="1"/>
      <c r="MH6" s="1"/>
      <c r="MI6" s="1"/>
      <c r="MJ6" s="2"/>
      <c r="MK6" s="2"/>
      <c r="ML6" s="2"/>
      <c r="MM6" s="2"/>
      <c r="MN6" s="1"/>
      <c r="MO6" s="2"/>
      <c r="MP6" s="1"/>
      <c r="MQ6" s="2"/>
      <c r="MR6" s="1"/>
      <c r="MS6" s="2"/>
      <c r="MT6" s="2"/>
      <c r="MU6" s="2"/>
      <c r="MV6" s="2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</row>
    <row r="7" spans="1:914">
      <c r="A7" s="61">
        <v>45657</v>
      </c>
      <c r="B7" s="1">
        <v>20004</v>
      </c>
      <c r="C7" s="57" t="s">
        <v>1868</v>
      </c>
      <c r="D7" s="18">
        <v>31517280</v>
      </c>
      <c r="E7" s="18">
        <v>6924896</v>
      </c>
      <c r="F7" s="18">
        <v>3994576</v>
      </c>
      <c r="G7" s="18">
        <v>3387778</v>
      </c>
      <c r="H7" s="18">
        <v>0</v>
      </c>
      <c r="I7" s="18">
        <v>3387778</v>
      </c>
      <c r="J7" s="18">
        <v>124885</v>
      </c>
      <c r="K7" s="18">
        <v>503</v>
      </c>
      <c r="L7" s="18">
        <v>1327698</v>
      </c>
      <c r="M7" s="18">
        <v>739142</v>
      </c>
      <c r="N7" s="18">
        <v>0</v>
      </c>
      <c r="O7" s="18">
        <v>359007</v>
      </c>
      <c r="P7" s="18">
        <v>0</v>
      </c>
      <c r="Q7" s="18">
        <v>737033</v>
      </c>
      <c r="R7" s="18">
        <v>3669462</v>
      </c>
      <c r="S7" s="18">
        <v>0</v>
      </c>
      <c r="T7" s="18">
        <v>3387778</v>
      </c>
      <c r="U7" s="18">
        <v>24592384</v>
      </c>
      <c r="V7" s="18"/>
      <c r="W7" s="18">
        <v>4124811</v>
      </c>
      <c r="X7" s="18">
        <v>1105967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26134592</v>
      </c>
      <c r="AF7" s="18">
        <v>0</v>
      </c>
      <c r="AG7" s="18">
        <v>0</v>
      </c>
      <c r="AH7" s="18">
        <v>0</v>
      </c>
      <c r="AI7" s="18">
        <v>99092155</v>
      </c>
      <c r="AJ7" s="18">
        <v>15528</v>
      </c>
      <c r="AK7" s="18">
        <v>4320886</v>
      </c>
      <c r="AL7" s="18">
        <v>1000099315</v>
      </c>
      <c r="AM7" s="18">
        <v>2905</v>
      </c>
      <c r="AN7" s="18">
        <v>106708</v>
      </c>
      <c r="AO7" s="18">
        <v>868366425</v>
      </c>
      <c r="AP7" s="18">
        <v>2035102</v>
      </c>
      <c r="AQ7" s="18">
        <v>0</v>
      </c>
      <c r="AR7" s="18">
        <v>0</v>
      </c>
      <c r="AS7" s="18">
        <v>0</v>
      </c>
      <c r="AT7" s="18">
        <v>0</v>
      </c>
      <c r="AU7" s="18">
        <v>0</v>
      </c>
      <c r="AV7" s="18">
        <v>43637685</v>
      </c>
      <c r="AW7" s="18">
        <v>2000000</v>
      </c>
      <c r="AX7" s="18">
        <v>0</v>
      </c>
      <c r="AY7" s="18">
        <v>0</v>
      </c>
      <c r="AZ7" s="18">
        <v>0</v>
      </c>
      <c r="BA7" s="18">
        <v>37096017</v>
      </c>
      <c r="BB7" s="18">
        <v>0</v>
      </c>
      <c r="BC7" s="18">
        <v>0</v>
      </c>
      <c r="BD7" s="18">
        <v>5693624</v>
      </c>
      <c r="BE7" s="18">
        <v>5693624</v>
      </c>
      <c r="BF7" s="18">
        <v>0</v>
      </c>
      <c r="BG7" s="18">
        <v>848044</v>
      </c>
      <c r="BH7" s="18">
        <v>0</v>
      </c>
      <c r="BI7" s="18">
        <v>0</v>
      </c>
      <c r="BJ7" s="18">
        <v>0</v>
      </c>
      <c r="BK7" s="18">
        <v>941739866</v>
      </c>
      <c r="BL7" s="18">
        <v>0</v>
      </c>
      <c r="BM7" s="18">
        <v>0</v>
      </c>
      <c r="BN7" s="18">
        <v>954457540</v>
      </c>
      <c r="BO7" s="18">
        <v>0</v>
      </c>
      <c r="BP7" s="18">
        <v>2106400</v>
      </c>
      <c r="BQ7" s="18">
        <v>10611274</v>
      </c>
      <c r="BR7" s="18">
        <v>0</v>
      </c>
      <c r="BS7" s="18">
        <v>4090</v>
      </c>
      <c r="BT7" s="18">
        <v>0</v>
      </c>
      <c r="BU7" s="18">
        <v>0</v>
      </c>
      <c r="BV7" s="18">
        <v>4090</v>
      </c>
      <c r="BW7" s="18">
        <v>0</v>
      </c>
      <c r="BX7" s="18">
        <v>0</v>
      </c>
      <c r="BY7" s="18">
        <v>1000099315</v>
      </c>
      <c r="BZ7" s="18">
        <v>0</v>
      </c>
      <c r="CA7" s="18">
        <v>22571</v>
      </c>
      <c r="CB7" s="18">
        <v>2443</v>
      </c>
      <c r="CC7" s="18">
        <v>0</v>
      </c>
      <c r="CD7" s="18"/>
      <c r="CE7" s="18"/>
      <c r="CF7" s="18"/>
      <c r="CG7" s="1"/>
      <c r="CH7" s="18">
        <v>126</v>
      </c>
      <c r="CI7" s="18">
        <v>0</v>
      </c>
      <c r="CJ7" s="18">
        <v>126</v>
      </c>
      <c r="CK7" s="18">
        <v>0</v>
      </c>
      <c r="CL7" s="18">
        <v>0</v>
      </c>
      <c r="CM7" s="18">
        <v>931302</v>
      </c>
      <c r="CN7" s="18">
        <v>931302</v>
      </c>
      <c r="CO7" s="18">
        <v>0</v>
      </c>
      <c r="CP7" s="18">
        <v>0</v>
      </c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2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2"/>
      <c r="LO7" s="2"/>
      <c r="LP7" s="2"/>
      <c r="LQ7" s="1"/>
      <c r="LR7" s="1"/>
      <c r="LS7" s="1"/>
      <c r="LT7" s="2"/>
      <c r="LU7" s="1"/>
      <c r="LV7" s="2"/>
      <c r="LW7" s="2"/>
      <c r="LX7" s="1"/>
      <c r="LY7" s="1"/>
      <c r="LZ7" s="1"/>
      <c r="MA7" s="1"/>
      <c r="MB7" s="2"/>
      <c r="MC7" s="1"/>
      <c r="MD7" s="1"/>
      <c r="ME7" s="2"/>
      <c r="MF7" s="2"/>
      <c r="MG7" s="1"/>
      <c r="MH7" s="1"/>
      <c r="MI7" s="1"/>
      <c r="MJ7" s="2"/>
      <c r="MK7" s="2"/>
      <c r="ML7" s="2"/>
      <c r="MM7" s="2"/>
      <c r="MN7" s="1"/>
      <c r="MO7" s="2"/>
      <c r="MP7" s="1"/>
      <c r="MQ7" s="2"/>
      <c r="MR7" s="1"/>
      <c r="MS7" s="2"/>
      <c r="MT7" s="2"/>
      <c r="MU7" s="2"/>
      <c r="MV7" s="2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</row>
  </sheetData>
  <sheetProtection password="BF77" sheet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1:G24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4.85546875" hidden="1" customWidth="1"/>
    <col min="3" max="3" width="5.5703125" customWidth="1"/>
    <col min="4" max="4" width="66" customWidth="1"/>
    <col min="5" max="5" width="18.5703125" customWidth="1"/>
    <col min="6" max="6" width="9.140625" customWidth="1"/>
  </cols>
  <sheetData>
    <row r="1" spans="1:7">
      <c r="C1" s="21" t="s">
        <v>734</v>
      </c>
    </row>
    <row r="3" spans="1:7" ht="35.25" customHeight="1">
      <c r="A3" s="10" t="s">
        <v>748</v>
      </c>
      <c r="C3" s="64" t="s">
        <v>763</v>
      </c>
      <c r="D3" s="64"/>
      <c r="E3" s="64"/>
    </row>
    <row r="4" spans="1:7" ht="38.25" customHeight="1">
      <c r="A4" s="22" t="s">
        <v>31</v>
      </c>
      <c r="B4" s="22"/>
      <c r="C4" s="23"/>
      <c r="D4" s="24"/>
      <c r="E4" s="25" t="s">
        <v>666</v>
      </c>
    </row>
    <row r="5" spans="1:7">
      <c r="A5" s="26" t="s">
        <v>32</v>
      </c>
      <c r="B5" s="26" t="str">
        <f>"Res_"&amp;"RY_"&amp;A5</f>
        <v>Res_RY_Rind</v>
      </c>
      <c r="C5" s="27" t="s">
        <v>0</v>
      </c>
      <c r="D5" s="27" t="s">
        <v>14</v>
      </c>
      <c r="E5" s="19">
        <f>INDEX(data,2,MATCH(B5,variabel,0))</f>
        <v>134001616</v>
      </c>
      <c r="G5" s="18"/>
    </row>
    <row r="6" spans="1:7">
      <c r="A6" s="26" t="s">
        <v>33</v>
      </c>
      <c r="B6" s="26" t="str">
        <f t="shared" ref="B6:B22" si="0">"Res_"&amp;"RY_"&amp;A6</f>
        <v>Res_RY_Rudg</v>
      </c>
      <c r="C6" s="27" t="s">
        <v>1</v>
      </c>
      <c r="D6" s="27" t="s">
        <v>15</v>
      </c>
      <c r="E6" s="19">
        <f t="shared" ref="E6:E22" si="1">INDEX(data,2,MATCH(B6,variabel,0))</f>
        <v>106591328</v>
      </c>
      <c r="G6" s="18"/>
    </row>
    <row r="7" spans="1:7">
      <c r="A7" s="26" t="s">
        <v>604</v>
      </c>
      <c r="B7" s="26" t="str">
        <f t="shared" si="0"/>
        <v>Res_RY_TotR</v>
      </c>
      <c r="C7" s="27"/>
      <c r="D7" s="20" t="s">
        <v>16</v>
      </c>
      <c r="E7" s="19">
        <f t="shared" si="1"/>
        <v>27410287</v>
      </c>
      <c r="G7" s="18"/>
    </row>
    <row r="8" spans="1:7">
      <c r="A8" s="26" t="s">
        <v>34</v>
      </c>
      <c r="B8" s="26" t="str">
        <f t="shared" si="0"/>
        <v>Res_RY_UdAk</v>
      </c>
      <c r="C8" s="27" t="s">
        <v>2</v>
      </c>
      <c r="D8" s="27" t="s">
        <v>17</v>
      </c>
      <c r="E8" s="19">
        <f t="shared" si="1"/>
        <v>523453</v>
      </c>
      <c r="G8" s="18"/>
    </row>
    <row r="9" spans="1:7">
      <c r="A9" s="26" t="s">
        <v>605</v>
      </c>
      <c r="B9" s="26" t="str">
        <f t="shared" si="0"/>
        <v>Res_RY_GPi</v>
      </c>
      <c r="C9" s="27" t="s">
        <v>3</v>
      </c>
      <c r="D9" s="27" t="s">
        <v>18</v>
      </c>
      <c r="E9" s="19">
        <f t="shared" si="1"/>
        <v>3991379</v>
      </c>
      <c r="G9" s="18"/>
    </row>
    <row r="10" spans="1:7">
      <c r="A10" s="26" t="s">
        <v>606</v>
      </c>
      <c r="B10" s="26" t="str">
        <f t="shared" si="0"/>
        <v>Res_RY_GPu</v>
      </c>
      <c r="C10" s="27" t="s">
        <v>4</v>
      </c>
      <c r="D10" s="27" t="s">
        <v>19</v>
      </c>
      <c r="E10" s="19">
        <f t="shared" si="1"/>
        <v>7996055</v>
      </c>
      <c r="G10" s="18"/>
    </row>
    <row r="11" spans="1:7">
      <c r="A11" s="26" t="s">
        <v>607</v>
      </c>
      <c r="B11" s="26" t="str">
        <f t="shared" si="0"/>
        <v>Res_RY_RGTot</v>
      </c>
      <c r="C11" s="27"/>
      <c r="D11" s="20" t="s">
        <v>20</v>
      </c>
      <c r="E11" s="19">
        <f t="shared" si="1"/>
        <v>23929062</v>
      </c>
      <c r="G11" s="18"/>
    </row>
    <row r="12" spans="1:7">
      <c r="A12" s="26" t="s">
        <v>35</v>
      </c>
      <c r="B12" s="26" t="str">
        <f t="shared" si="0"/>
        <v>Res_RY_Kreg</v>
      </c>
      <c r="C12" s="27" t="s">
        <v>5</v>
      </c>
      <c r="D12" s="27" t="s">
        <v>21</v>
      </c>
      <c r="E12" s="19">
        <f t="shared" si="1"/>
        <v>3905728</v>
      </c>
      <c r="G12" s="18"/>
    </row>
    <row r="13" spans="1:7">
      <c r="A13" s="26" t="s">
        <v>608</v>
      </c>
      <c r="B13" s="26" t="str">
        <f t="shared" si="0"/>
        <v>Res_RY_Xdi</v>
      </c>
      <c r="C13" s="27" t="s">
        <v>6</v>
      </c>
      <c r="D13" s="27" t="s">
        <v>22</v>
      </c>
      <c r="E13" s="19">
        <f t="shared" si="1"/>
        <v>3838609</v>
      </c>
      <c r="G13" s="18"/>
    </row>
    <row r="14" spans="1:7">
      <c r="A14" s="26" t="s">
        <v>609</v>
      </c>
      <c r="B14" s="26" t="str">
        <f t="shared" si="0"/>
        <v>Res_RY_UPa</v>
      </c>
      <c r="C14" s="27" t="s">
        <v>7</v>
      </c>
      <c r="D14" s="27" t="s">
        <v>23</v>
      </c>
      <c r="E14" s="19">
        <f t="shared" si="1"/>
        <v>8576239</v>
      </c>
      <c r="G14" s="18"/>
    </row>
    <row r="15" spans="1:7">
      <c r="A15" s="26" t="s">
        <v>36</v>
      </c>
      <c r="B15" s="26" t="str">
        <f t="shared" si="0"/>
        <v>Res_RY_ImMa</v>
      </c>
      <c r="C15" s="27" t="s">
        <v>8</v>
      </c>
      <c r="D15" s="27" t="s">
        <v>24</v>
      </c>
      <c r="E15" s="19">
        <f t="shared" si="1"/>
        <v>254947</v>
      </c>
      <c r="G15" s="18"/>
    </row>
    <row r="16" spans="1:7">
      <c r="A16" s="26" t="s">
        <v>610</v>
      </c>
      <c r="B16" s="26" t="str">
        <f t="shared" si="0"/>
        <v>Res_RY_Xdu</v>
      </c>
      <c r="C16" s="27" t="s">
        <v>9</v>
      </c>
      <c r="D16" s="27" t="s">
        <v>25</v>
      </c>
      <c r="E16" s="19">
        <f t="shared" si="1"/>
        <v>238931</v>
      </c>
      <c r="G16" s="18"/>
    </row>
    <row r="17" spans="1:7">
      <c r="A17" s="26" t="s">
        <v>611</v>
      </c>
      <c r="B17" s="26" t="str">
        <f t="shared" si="0"/>
        <v>Res_RY_UGn</v>
      </c>
      <c r="C17" s="27" t="s">
        <v>10</v>
      </c>
      <c r="D17" s="27" t="s">
        <v>26</v>
      </c>
      <c r="E17" s="19">
        <f t="shared" si="1"/>
        <v>356464</v>
      </c>
      <c r="G17" s="18"/>
    </row>
    <row r="18" spans="1:7">
      <c r="A18" s="26" t="s">
        <v>612</v>
      </c>
      <c r="B18" s="26" t="str">
        <f t="shared" si="0"/>
        <v>Res_RY_Rat</v>
      </c>
      <c r="C18" s="27" t="s">
        <v>11</v>
      </c>
      <c r="D18" s="27" t="s">
        <v>27</v>
      </c>
      <c r="E18" s="19">
        <f t="shared" si="1"/>
        <v>6830548</v>
      </c>
      <c r="G18" s="18"/>
    </row>
    <row r="19" spans="1:7">
      <c r="A19" s="26" t="s">
        <v>613</v>
      </c>
      <c r="B19" s="26" t="str">
        <f t="shared" si="0"/>
        <v>Res_RY_Raa</v>
      </c>
      <c r="C19" s="27" t="s">
        <v>12</v>
      </c>
      <c r="D19" s="27" t="s">
        <v>28</v>
      </c>
      <c r="E19" s="19">
        <f t="shared" si="1"/>
        <v>0</v>
      </c>
      <c r="G19" s="18"/>
    </row>
    <row r="20" spans="1:7">
      <c r="A20" s="26" t="s">
        <v>614</v>
      </c>
      <c r="B20" s="26" t="str">
        <f t="shared" si="0"/>
        <v>Res_RY_RfS</v>
      </c>
      <c r="C20" s="27"/>
      <c r="D20" s="20" t="s">
        <v>29</v>
      </c>
      <c r="E20" s="19">
        <f t="shared" si="1"/>
        <v>29077363</v>
      </c>
      <c r="G20" s="18"/>
    </row>
    <row r="21" spans="1:7">
      <c r="A21" s="26" t="s">
        <v>30</v>
      </c>
      <c r="B21" s="26" t="str">
        <f t="shared" si="0"/>
        <v>Res_RY_Skat</v>
      </c>
      <c r="C21" s="27" t="s">
        <v>13</v>
      </c>
      <c r="D21" s="27" t="s">
        <v>30</v>
      </c>
      <c r="E21" s="19">
        <f t="shared" si="1"/>
        <v>5073875</v>
      </c>
      <c r="G21" s="18"/>
    </row>
    <row r="22" spans="1:7">
      <c r="A22" s="26" t="s">
        <v>615</v>
      </c>
      <c r="B22" s="26" t="str">
        <f t="shared" si="0"/>
        <v>Res_RY_RP</v>
      </c>
      <c r="C22" s="27"/>
      <c r="D22" s="20" t="s">
        <v>501</v>
      </c>
      <c r="E22" s="19">
        <f t="shared" si="1"/>
        <v>24003488</v>
      </c>
      <c r="G22" s="18"/>
    </row>
    <row r="23" spans="1:7">
      <c r="A23" s="10" t="s">
        <v>803</v>
      </c>
    </row>
    <row r="24" spans="1:7" ht="22.5" customHeight="1">
      <c r="A24" s="10" t="s">
        <v>37</v>
      </c>
    </row>
  </sheetData>
  <sheetProtection password="BF77" sheet="1"/>
  <mergeCells count="1">
    <mergeCell ref="C3:E3"/>
  </mergeCells>
  <hyperlinks>
    <hyperlink ref="C1" location="Indhold!H2" display="Tilbage til indholdsfortegnelsen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H71"/>
  <sheetViews>
    <sheetView showGridLines="0" topLeftCell="C1" zoomScaleNormal="100" workbookViewId="0">
      <selection activeCell="C46" sqref="C46"/>
    </sheetView>
  </sheetViews>
  <sheetFormatPr defaultColWidth="11.42578125" defaultRowHeight="15"/>
  <cols>
    <col min="1" max="1" width="8.85546875" hidden="1" customWidth="1"/>
    <col min="2" max="2" width="16.140625" hidden="1" customWidth="1"/>
    <col min="3" max="3" width="4.7109375" customWidth="1"/>
    <col min="4" max="4" width="7.42578125" customWidth="1"/>
    <col min="5" max="5" width="91" customWidth="1"/>
    <col min="6" max="6" width="17" customWidth="1"/>
    <col min="7" max="7" width="9.140625" customWidth="1"/>
  </cols>
  <sheetData>
    <row r="1" spans="1:8">
      <c r="C1" s="21" t="s">
        <v>734</v>
      </c>
    </row>
    <row r="2" spans="1:8">
      <c r="D2" s="29"/>
    </row>
    <row r="3" spans="1:8" ht="35.25" customHeight="1">
      <c r="A3" s="10" t="s">
        <v>749</v>
      </c>
      <c r="C3" s="64" t="s">
        <v>764</v>
      </c>
      <c r="D3" s="64"/>
      <c r="E3" s="64"/>
      <c r="F3" s="64"/>
    </row>
    <row r="4" spans="1:8" ht="30" customHeight="1">
      <c r="C4" s="27"/>
      <c r="D4" s="27"/>
      <c r="E4" s="20"/>
      <c r="F4" s="25" t="s">
        <v>602</v>
      </c>
    </row>
    <row r="5" spans="1:8">
      <c r="C5" s="27"/>
      <c r="D5" s="27"/>
      <c r="E5" s="20" t="s">
        <v>44</v>
      </c>
      <c r="F5" s="25"/>
    </row>
    <row r="6" spans="1:8">
      <c r="A6" s="10" t="s">
        <v>616</v>
      </c>
      <c r="B6" s="10" t="str">
        <f>"BAL_"&amp;A6&amp;"_BO"</f>
        <v>BAL_Akac_BO</v>
      </c>
      <c r="C6" s="27" t="s">
        <v>0</v>
      </c>
      <c r="D6" s="27"/>
      <c r="E6" s="27" t="s">
        <v>45</v>
      </c>
      <c r="F6" s="19">
        <f>INDEX(data,2,MATCH(B6,variabel,0))</f>
        <v>63554082</v>
      </c>
      <c r="H6" s="18"/>
    </row>
    <row r="7" spans="1:8">
      <c r="A7" s="10" t="s">
        <v>617</v>
      </c>
      <c r="B7" s="10" t="str">
        <f t="shared" ref="B7:B70" si="0">"BAL_"&amp;A7&amp;"_BO"</f>
        <v>BAL_Agb_BO</v>
      </c>
      <c r="C7" s="27" t="s">
        <v>1</v>
      </c>
      <c r="D7" s="27"/>
      <c r="E7" s="27" t="s">
        <v>46</v>
      </c>
      <c r="F7" s="19">
        <f t="shared" ref="F7:F27" si="1">INDEX(data,2,MATCH(B7,variabel,0))</f>
        <v>0</v>
      </c>
      <c r="H7" s="18"/>
    </row>
    <row r="8" spans="1:8">
      <c r="A8" s="10" t="s">
        <v>471</v>
      </c>
      <c r="B8" s="10" t="str">
        <f t="shared" si="0"/>
        <v>BAL_Atkc_BO</v>
      </c>
      <c r="C8" s="27" t="s">
        <v>2</v>
      </c>
      <c r="D8" s="27"/>
      <c r="E8" s="27" t="s">
        <v>47</v>
      </c>
      <c r="F8" s="19">
        <f t="shared" si="1"/>
        <v>1024366479</v>
      </c>
      <c r="H8" s="18"/>
    </row>
    <row r="9" spans="1:8">
      <c r="A9" s="10" t="s">
        <v>472</v>
      </c>
      <c r="B9" s="10" t="str">
        <f t="shared" si="0"/>
        <v>BAL_Autd_BO</v>
      </c>
      <c r="C9" s="27" t="s">
        <v>3</v>
      </c>
      <c r="D9" s="27"/>
      <c r="E9" s="27" t="s">
        <v>48</v>
      </c>
      <c r="F9" s="19">
        <f t="shared" si="1"/>
        <v>3131182549</v>
      </c>
      <c r="H9" s="18"/>
    </row>
    <row r="10" spans="1:8">
      <c r="A10" s="10" t="s">
        <v>473</v>
      </c>
      <c r="B10" s="10" t="str">
        <f t="shared" si="0"/>
        <v>BAL_Auta_BO</v>
      </c>
      <c r="C10" s="27" t="s">
        <v>4</v>
      </c>
      <c r="D10" s="27"/>
      <c r="E10" s="27" t="s">
        <v>49</v>
      </c>
      <c r="F10" s="19">
        <f t="shared" si="1"/>
        <v>459614</v>
      </c>
      <c r="H10" s="18"/>
    </row>
    <row r="11" spans="1:8">
      <c r="A11" s="10" t="s">
        <v>474</v>
      </c>
      <c r="B11" s="10" t="str">
        <f t="shared" si="0"/>
        <v>BAL_Aod_BO</v>
      </c>
      <c r="C11" s="27" t="s">
        <v>5</v>
      </c>
      <c r="D11" s="27"/>
      <c r="E11" s="27" t="s">
        <v>50</v>
      </c>
      <c r="F11" s="19">
        <f t="shared" si="1"/>
        <v>191301881</v>
      </c>
      <c r="H11" s="18"/>
    </row>
    <row r="12" spans="1:8">
      <c r="A12" s="10" t="s">
        <v>475</v>
      </c>
      <c r="B12" s="10" t="str">
        <f t="shared" si="0"/>
        <v>BAL_Aoa_BO</v>
      </c>
      <c r="C12" s="27" t="s">
        <v>6</v>
      </c>
      <c r="D12" s="27"/>
      <c r="E12" s="27" t="s">
        <v>51</v>
      </c>
      <c r="F12" s="19">
        <f t="shared" si="1"/>
        <v>31782082</v>
      </c>
      <c r="H12" s="18"/>
    </row>
    <row r="13" spans="1:8">
      <c r="A13" s="10" t="s">
        <v>618</v>
      </c>
      <c r="B13" s="10" t="str">
        <f t="shared" si="0"/>
        <v>BAL_Aak_BO</v>
      </c>
      <c r="C13" s="27" t="s">
        <v>7</v>
      </c>
      <c r="D13" s="27"/>
      <c r="E13" s="27" t="s">
        <v>52</v>
      </c>
      <c r="F13" s="19">
        <f t="shared" si="1"/>
        <v>5171307</v>
      </c>
      <c r="H13" s="18"/>
    </row>
    <row r="14" spans="1:8">
      <c r="A14" s="10" t="s">
        <v>619</v>
      </c>
      <c r="B14" s="10" t="str">
        <f t="shared" si="0"/>
        <v>BAL_Akav_BO</v>
      </c>
      <c r="C14" s="27" t="s">
        <v>8</v>
      </c>
      <c r="D14" s="27"/>
      <c r="E14" s="27" t="s">
        <v>53</v>
      </c>
      <c r="F14" s="19">
        <f t="shared" si="1"/>
        <v>5285769</v>
      </c>
      <c r="H14" s="18"/>
    </row>
    <row r="15" spans="1:8">
      <c r="A15" s="10" t="s">
        <v>620</v>
      </c>
      <c r="B15" s="10" t="str">
        <f t="shared" si="0"/>
        <v>BAL_Aktv_BO</v>
      </c>
      <c r="C15" s="27" t="s">
        <v>9</v>
      </c>
      <c r="D15" s="27"/>
      <c r="E15" s="27" t="s">
        <v>54</v>
      </c>
      <c r="F15" s="19">
        <f t="shared" si="1"/>
        <v>84795028</v>
      </c>
      <c r="H15" s="18"/>
    </row>
    <row r="16" spans="1:8">
      <c r="A16" s="10" t="s">
        <v>621</v>
      </c>
      <c r="B16" s="10" t="str">
        <f t="shared" si="0"/>
        <v>BAL_Aatp_BO</v>
      </c>
      <c r="C16" s="27" t="s">
        <v>10</v>
      </c>
      <c r="D16" s="27"/>
      <c r="E16" s="27" t="s">
        <v>55</v>
      </c>
      <c r="F16" s="19">
        <f t="shared" si="1"/>
        <v>0</v>
      </c>
      <c r="H16" s="18"/>
    </row>
    <row r="17" spans="1:8">
      <c r="A17" s="10" t="s">
        <v>622</v>
      </c>
      <c r="B17" s="10" t="str">
        <f t="shared" si="0"/>
        <v>BAL_Aia_BO</v>
      </c>
      <c r="C17" s="27" t="s">
        <v>11</v>
      </c>
      <c r="D17" s="27"/>
      <c r="E17" s="27" t="s">
        <v>56</v>
      </c>
      <c r="F17" s="19">
        <f t="shared" si="1"/>
        <v>575917</v>
      </c>
      <c r="H17" s="18"/>
    </row>
    <row r="18" spans="1:8">
      <c r="A18" s="10" t="s">
        <v>705</v>
      </c>
      <c r="B18" s="10" t="str">
        <f t="shared" si="0"/>
        <v>BAL_AgbTot_BO</v>
      </c>
      <c r="C18" s="27" t="s">
        <v>12</v>
      </c>
      <c r="D18" s="27"/>
      <c r="E18" s="27" t="s">
        <v>57</v>
      </c>
      <c r="F18" s="19">
        <f t="shared" si="1"/>
        <v>1380325</v>
      </c>
      <c r="H18" s="18"/>
    </row>
    <row r="19" spans="1:8">
      <c r="A19" s="10" t="s">
        <v>623</v>
      </c>
      <c r="B19" s="10" t="str">
        <f t="shared" si="0"/>
        <v>BAL_Aie_BO</v>
      </c>
      <c r="C19" s="27"/>
      <c r="D19" s="27" t="s">
        <v>681</v>
      </c>
      <c r="E19" s="27" t="s">
        <v>58</v>
      </c>
      <c r="F19" s="19">
        <f t="shared" si="1"/>
        <v>0</v>
      </c>
      <c r="H19" s="18"/>
    </row>
    <row r="20" spans="1:8">
      <c r="A20" s="10" t="s">
        <v>624</v>
      </c>
      <c r="B20" s="10" t="str">
        <f t="shared" si="0"/>
        <v>BAL_Ade_BO</v>
      </c>
      <c r="C20" s="27"/>
      <c r="D20" s="27" t="s">
        <v>682</v>
      </c>
      <c r="E20" s="27" t="s">
        <v>59</v>
      </c>
      <c r="F20" s="19">
        <f t="shared" si="1"/>
        <v>149500</v>
      </c>
      <c r="H20" s="18"/>
    </row>
    <row r="21" spans="1:8">
      <c r="A21" s="10" t="s">
        <v>625</v>
      </c>
      <c r="B21" s="10" t="str">
        <f t="shared" si="0"/>
        <v>BAL_Axma_BO</v>
      </c>
      <c r="C21" s="27" t="s">
        <v>13</v>
      </c>
      <c r="D21" s="27"/>
      <c r="E21" s="27" t="s">
        <v>60</v>
      </c>
      <c r="F21" s="19">
        <f t="shared" si="1"/>
        <v>292069</v>
      </c>
      <c r="H21" s="18"/>
    </row>
    <row r="22" spans="1:8">
      <c r="A22" s="10" t="s">
        <v>626</v>
      </c>
      <c r="B22" s="10" t="str">
        <f t="shared" si="0"/>
        <v>BAL_Aas_BO</v>
      </c>
      <c r="C22" s="27" t="s">
        <v>39</v>
      </c>
      <c r="D22" s="27"/>
      <c r="E22" s="27" t="s">
        <v>61</v>
      </c>
      <c r="F22" s="19">
        <f t="shared" si="1"/>
        <v>223011</v>
      </c>
      <c r="H22" s="18"/>
    </row>
    <row r="23" spans="1:8">
      <c r="A23" s="10" t="s">
        <v>629</v>
      </c>
      <c r="B23" s="10" t="str">
        <f t="shared" si="0"/>
        <v>BAL_Aus_BO</v>
      </c>
      <c r="C23" s="27" t="s">
        <v>40</v>
      </c>
      <c r="D23" s="27"/>
      <c r="E23" s="27" t="s">
        <v>62</v>
      </c>
      <c r="F23" s="19">
        <f t="shared" si="1"/>
        <v>71555</v>
      </c>
      <c r="H23" s="18"/>
    </row>
    <row r="24" spans="1:8">
      <c r="A24" s="10" t="s">
        <v>627</v>
      </c>
      <c r="B24" s="10" t="str">
        <f t="shared" si="0"/>
        <v>BAL_Aamb_BO</v>
      </c>
      <c r="C24" s="27" t="s">
        <v>41</v>
      </c>
      <c r="D24" s="27"/>
      <c r="E24" s="27" t="s">
        <v>63</v>
      </c>
      <c r="F24" s="19">
        <f t="shared" si="1"/>
        <v>226623</v>
      </c>
      <c r="H24" s="18"/>
    </row>
    <row r="25" spans="1:8">
      <c r="A25" s="10" t="s">
        <v>628</v>
      </c>
      <c r="B25" s="10" t="str">
        <f t="shared" si="0"/>
        <v>BAL_Axa_BO</v>
      </c>
      <c r="C25" s="27" t="s">
        <v>42</v>
      </c>
      <c r="D25" s="27"/>
      <c r="E25" s="27" t="s">
        <v>64</v>
      </c>
      <c r="F25" s="19">
        <f t="shared" si="1"/>
        <v>15477813</v>
      </c>
      <c r="H25" s="18"/>
    </row>
    <row r="26" spans="1:8">
      <c r="A26" s="10" t="s">
        <v>630</v>
      </c>
      <c r="B26" s="10" t="str">
        <f t="shared" si="0"/>
        <v>BAL_Apap_BO</v>
      </c>
      <c r="C26" s="27" t="s">
        <v>43</v>
      </c>
      <c r="D26" s="27"/>
      <c r="E26" s="27" t="s">
        <v>65</v>
      </c>
      <c r="F26" s="19">
        <f t="shared" si="1"/>
        <v>353617</v>
      </c>
      <c r="H26" s="18"/>
    </row>
    <row r="27" spans="1:8">
      <c r="A27" s="10" t="s">
        <v>476</v>
      </c>
      <c r="B27" s="10" t="str">
        <f t="shared" si="0"/>
        <v>BAL_ATot_BO</v>
      </c>
      <c r="C27" s="27"/>
      <c r="D27" s="27"/>
      <c r="E27" s="20" t="s">
        <v>66</v>
      </c>
      <c r="F27" s="19">
        <f t="shared" si="1"/>
        <v>4556499721</v>
      </c>
      <c r="H27" s="18"/>
    </row>
    <row r="28" spans="1:8">
      <c r="B28" s="10" t="str">
        <f t="shared" si="0"/>
        <v>BAL__BO</v>
      </c>
      <c r="C28" s="27"/>
      <c r="D28" s="27"/>
      <c r="E28" s="27"/>
      <c r="F28" s="28"/>
      <c r="H28" s="18"/>
    </row>
    <row r="29" spans="1:8">
      <c r="B29" s="10" t="str">
        <f t="shared" si="0"/>
        <v>BAL__BO</v>
      </c>
      <c r="C29" s="27"/>
      <c r="D29" s="27"/>
      <c r="E29" s="20" t="s">
        <v>67</v>
      </c>
      <c r="F29" s="28"/>
      <c r="H29" s="18"/>
    </row>
    <row r="30" spans="1:8">
      <c r="B30" s="10" t="str">
        <f t="shared" si="0"/>
        <v>BAL__BO</v>
      </c>
      <c r="C30" s="27"/>
      <c r="D30" s="27"/>
      <c r="E30" s="27"/>
      <c r="F30" s="28"/>
      <c r="H30" s="18"/>
    </row>
    <row r="31" spans="1:8">
      <c r="B31" s="10" t="str">
        <f t="shared" si="0"/>
        <v>BAL__BO</v>
      </c>
      <c r="C31" s="27"/>
      <c r="D31" s="27"/>
      <c r="E31" s="20" t="s">
        <v>68</v>
      </c>
      <c r="F31" s="28"/>
      <c r="H31" s="18"/>
    </row>
    <row r="32" spans="1:8">
      <c r="A32" s="10" t="s">
        <v>632</v>
      </c>
      <c r="B32" s="10" t="str">
        <f t="shared" si="0"/>
        <v>BAL_PGkc_BO</v>
      </c>
      <c r="C32" s="27" t="s">
        <v>0</v>
      </c>
      <c r="D32" s="27"/>
      <c r="E32" s="27" t="s">
        <v>69</v>
      </c>
      <c r="F32" s="19">
        <f t="shared" ref="F32:F42" si="2">INDEX(data,2,MATCH(B32,variabel,0))</f>
        <v>958359458</v>
      </c>
      <c r="H32" s="18"/>
    </row>
    <row r="33" spans="1:8">
      <c r="A33" s="10" t="s">
        <v>633</v>
      </c>
      <c r="B33" s="10" t="str">
        <f t="shared" si="0"/>
        <v>BAL_PGiag_BO</v>
      </c>
      <c r="C33" s="27" t="s">
        <v>1</v>
      </c>
      <c r="D33" s="27"/>
      <c r="E33" s="27" t="s">
        <v>70</v>
      </c>
      <c r="F33" s="19">
        <f t="shared" si="2"/>
        <v>0</v>
      </c>
      <c r="H33" s="18"/>
    </row>
    <row r="34" spans="1:8">
      <c r="A34" s="10" t="s">
        <v>634</v>
      </c>
      <c r="B34" s="10" t="str">
        <f t="shared" si="0"/>
        <v>BAL_PGip_BO</v>
      </c>
      <c r="C34" s="27" t="s">
        <v>2</v>
      </c>
      <c r="D34" s="27"/>
      <c r="E34" s="27" t="s">
        <v>71</v>
      </c>
      <c r="F34" s="19">
        <f t="shared" si="2"/>
        <v>0</v>
      </c>
      <c r="H34" s="18"/>
    </row>
    <row r="35" spans="1:8">
      <c r="A35" s="10" t="s">
        <v>635</v>
      </c>
      <c r="B35" s="10" t="str">
        <f t="shared" si="0"/>
        <v>BAL_PGuod_BO</v>
      </c>
      <c r="C35" s="27" t="s">
        <v>3</v>
      </c>
      <c r="D35" s="27"/>
      <c r="E35" s="27" t="s">
        <v>72</v>
      </c>
      <c r="F35" s="19">
        <f t="shared" si="2"/>
        <v>3197070633</v>
      </c>
      <c r="H35" s="18"/>
    </row>
    <row r="36" spans="1:8">
      <c r="A36" s="10" t="s">
        <v>636</v>
      </c>
      <c r="B36" s="10" t="str">
        <f t="shared" si="0"/>
        <v>BAL_PGuoa_BO</v>
      </c>
      <c r="C36" s="27" t="s">
        <v>4</v>
      </c>
      <c r="D36" s="27"/>
      <c r="E36" s="27" t="s">
        <v>73</v>
      </c>
      <c r="F36" s="19">
        <f t="shared" si="2"/>
        <v>68951645</v>
      </c>
      <c r="H36" s="18"/>
    </row>
    <row r="37" spans="1:8">
      <c r="A37" s="10" t="s">
        <v>637</v>
      </c>
      <c r="B37" s="10" t="str">
        <f t="shared" si="0"/>
        <v>BAL_PGxfd_BO</v>
      </c>
      <c r="C37" s="27" t="s">
        <v>5</v>
      </c>
      <c r="D37" s="27"/>
      <c r="E37" s="27" t="s">
        <v>74</v>
      </c>
      <c r="F37" s="19">
        <f t="shared" si="2"/>
        <v>946798</v>
      </c>
      <c r="H37" s="18"/>
    </row>
    <row r="38" spans="1:8">
      <c r="A38" s="10" t="s">
        <v>638</v>
      </c>
      <c r="B38" s="10" t="str">
        <f t="shared" si="0"/>
        <v>BAL_PGas_BO</v>
      </c>
      <c r="C38" s="27" t="s">
        <v>6</v>
      </c>
      <c r="D38" s="27"/>
      <c r="E38" s="27" t="s">
        <v>75</v>
      </c>
      <c r="F38" s="19">
        <f t="shared" si="2"/>
        <v>773856</v>
      </c>
      <c r="H38" s="18"/>
    </row>
    <row r="39" spans="1:8">
      <c r="A39" s="10" t="s">
        <v>639</v>
      </c>
      <c r="B39" s="10" t="str">
        <f t="shared" si="0"/>
        <v>BAL_PGmof_BO</v>
      </c>
      <c r="C39" s="27" t="s">
        <v>7</v>
      </c>
      <c r="D39" s="27"/>
      <c r="E39" s="27" t="s">
        <v>76</v>
      </c>
      <c r="F39" s="19">
        <f t="shared" si="2"/>
        <v>0</v>
      </c>
      <c r="H39" s="18"/>
    </row>
    <row r="40" spans="1:8">
      <c r="A40" s="10" t="s">
        <v>640</v>
      </c>
      <c r="B40" s="10" t="str">
        <f t="shared" si="0"/>
        <v>BAL_PGxap_BO</v>
      </c>
      <c r="C40" s="27" t="s">
        <v>8</v>
      </c>
      <c r="D40" s="27"/>
      <c r="E40" s="27" t="s">
        <v>77</v>
      </c>
      <c r="F40" s="19">
        <f t="shared" si="2"/>
        <v>44702193</v>
      </c>
      <c r="H40" s="18"/>
    </row>
    <row r="41" spans="1:8">
      <c r="A41" s="10" t="s">
        <v>641</v>
      </c>
      <c r="B41" s="10" t="str">
        <f t="shared" si="0"/>
        <v>BAL_PGpaf_BO</v>
      </c>
      <c r="C41" s="27" t="s">
        <v>9</v>
      </c>
      <c r="D41" s="27"/>
      <c r="E41" s="27" t="s">
        <v>65</v>
      </c>
      <c r="F41" s="19">
        <f t="shared" si="2"/>
        <v>17431</v>
      </c>
      <c r="H41" s="18"/>
    </row>
    <row r="42" spans="1:8">
      <c r="A42" s="10" t="s">
        <v>642</v>
      </c>
      <c r="B42" s="10" t="str">
        <f t="shared" si="0"/>
        <v>BAL_PGTot_BO</v>
      </c>
      <c r="C42" s="27"/>
      <c r="D42" s="27"/>
      <c r="E42" s="20" t="s">
        <v>78</v>
      </c>
      <c r="F42" s="19">
        <f t="shared" si="2"/>
        <v>4270822014</v>
      </c>
      <c r="H42" s="18"/>
    </row>
    <row r="43" spans="1:8">
      <c r="B43" s="10" t="str">
        <f t="shared" si="0"/>
        <v>BAL__BO</v>
      </c>
      <c r="C43" s="27"/>
      <c r="D43" s="27"/>
      <c r="E43" s="27"/>
      <c r="F43" s="28"/>
      <c r="H43" s="18"/>
    </row>
    <row r="44" spans="1:8">
      <c r="B44" s="10" t="str">
        <f t="shared" si="0"/>
        <v>BAL__BO</v>
      </c>
      <c r="C44" s="27"/>
      <c r="D44" s="27"/>
      <c r="E44" s="20" t="s">
        <v>79</v>
      </c>
      <c r="F44" s="28"/>
      <c r="H44" s="18"/>
    </row>
    <row r="45" spans="1:8">
      <c r="A45" s="10" t="s">
        <v>643</v>
      </c>
      <c r="B45" s="10" t="str">
        <f t="shared" si="0"/>
        <v>BAL_PHpf_BO</v>
      </c>
      <c r="C45" s="27" t="s">
        <v>10</v>
      </c>
      <c r="D45" s="27"/>
      <c r="E45" s="27" t="s">
        <v>80</v>
      </c>
      <c r="F45" s="19">
        <f t="shared" ref="F45:F50" si="3">INDEX(data,2,MATCH(B45,variabel,0))</f>
        <v>4090</v>
      </c>
      <c r="H45" s="18"/>
    </row>
    <row r="46" spans="1:8">
      <c r="A46" s="10" t="s">
        <v>644</v>
      </c>
      <c r="B46" s="10" t="str">
        <f t="shared" si="0"/>
        <v>BAL_PHus_BO</v>
      </c>
      <c r="C46" s="27" t="s">
        <v>11</v>
      </c>
      <c r="D46" s="27"/>
      <c r="E46" s="27" t="s">
        <v>81</v>
      </c>
      <c r="F46" s="19">
        <f t="shared" si="3"/>
        <v>389710</v>
      </c>
      <c r="H46" s="18"/>
    </row>
    <row r="47" spans="1:8">
      <c r="A47" s="10" t="s">
        <v>645</v>
      </c>
      <c r="B47" s="10" t="str">
        <f t="shared" si="0"/>
        <v>BAL_PHrs_BO</v>
      </c>
      <c r="C47" s="27" t="s">
        <v>12</v>
      </c>
      <c r="D47" s="27"/>
      <c r="E47" s="27" t="s">
        <v>82</v>
      </c>
      <c r="F47" s="19">
        <f t="shared" si="3"/>
        <v>14204</v>
      </c>
      <c r="H47" s="18"/>
    </row>
    <row r="48" spans="1:8">
      <c r="A48" s="10" t="s">
        <v>646</v>
      </c>
      <c r="B48" s="10" t="str">
        <f t="shared" si="0"/>
        <v>BAL_PHtg_BO</v>
      </c>
      <c r="C48" s="27" t="s">
        <v>13</v>
      </c>
      <c r="D48" s="27"/>
      <c r="E48" s="27" t="s">
        <v>83</v>
      </c>
      <c r="F48" s="19">
        <f t="shared" si="3"/>
        <v>0</v>
      </c>
      <c r="H48" s="18"/>
    </row>
    <row r="49" spans="1:8">
      <c r="A49" s="10" t="s">
        <v>647</v>
      </c>
      <c r="B49" s="10" t="str">
        <f t="shared" si="0"/>
        <v>BAL_PHxf_BO</v>
      </c>
      <c r="C49" s="27" t="s">
        <v>39</v>
      </c>
      <c r="D49" s="27"/>
      <c r="E49" s="27" t="s">
        <v>84</v>
      </c>
      <c r="F49" s="19">
        <f t="shared" si="3"/>
        <v>86379</v>
      </c>
      <c r="H49" s="18"/>
    </row>
    <row r="50" spans="1:8">
      <c r="A50" s="10" t="s">
        <v>648</v>
      </c>
      <c r="B50" s="10" t="str">
        <f t="shared" si="0"/>
        <v>BAL_PHTot_BO</v>
      </c>
      <c r="C50" s="27"/>
      <c r="D50" s="27"/>
      <c r="E50" s="20" t="s">
        <v>85</v>
      </c>
      <c r="F50" s="19">
        <f t="shared" si="3"/>
        <v>494383</v>
      </c>
      <c r="H50" s="18"/>
    </row>
    <row r="51" spans="1:8">
      <c r="B51" s="10" t="str">
        <f t="shared" si="0"/>
        <v>BAL__BO</v>
      </c>
      <c r="C51" s="27"/>
      <c r="D51" s="27"/>
      <c r="E51" s="27"/>
      <c r="F51" s="28"/>
      <c r="H51" s="18"/>
    </row>
    <row r="52" spans="1:8">
      <c r="B52" s="10" t="str">
        <f t="shared" si="0"/>
        <v>BAL__BO</v>
      </c>
      <c r="C52" s="27"/>
      <c r="D52" s="27"/>
      <c r="E52" s="20" t="s">
        <v>86</v>
      </c>
      <c r="F52" s="28"/>
      <c r="H52" s="18"/>
    </row>
    <row r="53" spans="1:8">
      <c r="A53" s="10" t="s">
        <v>631</v>
      </c>
      <c r="B53" s="10" t="str">
        <f t="shared" si="0"/>
        <v>BAL_Pek_BO</v>
      </c>
      <c r="C53" s="27" t="s">
        <v>40</v>
      </c>
      <c r="D53" s="27"/>
      <c r="E53" s="27" t="s">
        <v>86</v>
      </c>
      <c r="F53" s="19">
        <f>INDEX(data,2,MATCH(B53,variabel,0))</f>
        <v>15716676</v>
      </c>
      <c r="H53" s="18"/>
    </row>
    <row r="54" spans="1:8">
      <c r="B54" s="10" t="str">
        <f t="shared" si="0"/>
        <v>BAL__BO</v>
      </c>
      <c r="C54" s="27"/>
      <c r="D54" s="27"/>
      <c r="E54" s="27"/>
      <c r="F54" s="28"/>
      <c r="H54" s="18"/>
    </row>
    <row r="55" spans="1:8">
      <c r="B55" s="10" t="str">
        <f t="shared" si="0"/>
        <v>BAL__BO</v>
      </c>
      <c r="C55" s="27"/>
      <c r="D55" s="27"/>
      <c r="E55" s="20" t="s">
        <v>87</v>
      </c>
      <c r="F55" s="28"/>
      <c r="H55" s="18"/>
    </row>
    <row r="56" spans="1:8">
      <c r="A56" s="10" t="s">
        <v>649</v>
      </c>
      <c r="B56" s="10" t="str">
        <f t="shared" si="0"/>
        <v>BAL_PEaag_BO</v>
      </c>
      <c r="C56" s="27" t="s">
        <v>41</v>
      </c>
      <c r="D56" s="27"/>
      <c r="E56" s="27" t="s">
        <v>88</v>
      </c>
      <c r="F56" s="19">
        <f t="shared" ref="F56:F71" si="4">INDEX(data,2,MATCH(B56,variabel,0))</f>
        <v>5447474</v>
      </c>
      <c r="H56" s="18"/>
    </row>
    <row r="57" spans="1:8">
      <c r="A57" s="10" t="s">
        <v>650</v>
      </c>
      <c r="B57" s="10" t="str">
        <f t="shared" si="0"/>
        <v>BAL_PEoe_BO</v>
      </c>
      <c r="C57" s="27" t="s">
        <v>42</v>
      </c>
      <c r="D57" s="27"/>
      <c r="E57" s="27" t="s">
        <v>89</v>
      </c>
      <c r="F57" s="19">
        <f t="shared" si="4"/>
        <v>101842</v>
      </c>
      <c r="H57" s="18"/>
    </row>
    <row r="58" spans="1:8">
      <c r="A58" s="10" t="s">
        <v>651</v>
      </c>
      <c r="B58" s="10" t="str">
        <f t="shared" si="0"/>
        <v>BAL_PEav_BO</v>
      </c>
      <c r="C58" s="27" t="s">
        <v>43</v>
      </c>
      <c r="D58" s="27"/>
      <c r="E58" s="27" t="s">
        <v>90</v>
      </c>
      <c r="F58" s="19">
        <f t="shared" si="4"/>
        <v>86217</v>
      </c>
      <c r="H58" s="18"/>
    </row>
    <row r="59" spans="1:8">
      <c r="A59" s="10" t="s">
        <v>652</v>
      </c>
      <c r="B59" s="10" t="str">
        <f t="shared" si="0"/>
        <v>BAL_PEo_BO</v>
      </c>
      <c r="C59" s="27"/>
      <c r="D59" s="27" t="s">
        <v>683</v>
      </c>
      <c r="E59" s="27" t="s">
        <v>91</v>
      </c>
      <c r="F59" s="19">
        <f t="shared" si="4"/>
        <v>86217</v>
      </c>
      <c r="H59" s="18"/>
    </row>
    <row r="60" spans="1:8">
      <c r="A60" s="10" t="s">
        <v>653</v>
      </c>
      <c r="B60" s="10" t="str">
        <f t="shared" si="0"/>
        <v>BAL_PEavu_BO</v>
      </c>
      <c r="C60" s="27"/>
      <c r="D60" s="27" t="s">
        <v>684</v>
      </c>
      <c r="E60" s="27" t="s">
        <v>92</v>
      </c>
      <c r="F60" s="19">
        <f t="shared" si="4"/>
        <v>0</v>
      </c>
      <c r="H60" s="18"/>
    </row>
    <row r="61" spans="1:8">
      <c r="A61" s="10" t="s">
        <v>654</v>
      </c>
      <c r="B61" s="10" t="str">
        <f t="shared" si="0"/>
        <v>BAL_PEavs_BO</v>
      </c>
      <c r="C61" s="27"/>
      <c r="D61" s="27" t="s">
        <v>685</v>
      </c>
      <c r="E61" s="27" t="s">
        <v>93</v>
      </c>
      <c r="F61" s="19">
        <f t="shared" si="4"/>
        <v>0</v>
      </c>
      <c r="H61" s="18"/>
    </row>
    <row r="62" spans="1:8">
      <c r="A62" s="10" t="s">
        <v>655</v>
      </c>
      <c r="B62" s="10" t="str">
        <f t="shared" si="0"/>
        <v>BAL_PEavo_BO</v>
      </c>
      <c r="C62" s="27"/>
      <c r="D62" s="27" t="s">
        <v>686</v>
      </c>
      <c r="E62" s="27" t="s">
        <v>94</v>
      </c>
      <c r="F62" s="19">
        <f t="shared" si="4"/>
        <v>0</v>
      </c>
      <c r="H62" s="18"/>
    </row>
    <row r="63" spans="1:8">
      <c r="A63" s="10" t="s">
        <v>656</v>
      </c>
      <c r="B63" s="10" t="str">
        <f t="shared" si="0"/>
        <v>BAL_PExv_BO</v>
      </c>
      <c r="C63" s="27"/>
      <c r="D63" s="27" t="s">
        <v>687</v>
      </c>
      <c r="E63" s="27" t="s">
        <v>95</v>
      </c>
      <c r="F63" s="19">
        <f t="shared" si="4"/>
        <v>0</v>
      </c>
      <c r="H63" s="18"/>
    </row>
    <row r="64" spans="1:8">
      <c r="A64" s="10" t="s">
        <v>657</v>
      </c>
      <c r="B64" s="10" t="str">
        <f t="shared" si="0"/>
        <v>BAL_PExr_BO</v>
      </c>
      <c r="C64" s="27" t="s">
        <v>103</v>
      </c>
      <c r="D64" s="27"/>
      <c r="E64" s="27" t="s">
        <v>96</v>
      </c>
      <c r="F64" s="19">
        <f t="shared" si="4"/>
        <v>164176166</v>
      </c>
      <c r="H64" s="18"/>
    </row>
    <row r="65" spans="1:8">
      <c r="A65" s="10" t="s">
        <v>658</v>
      </c>
      <c r="B65" s="10" t="str">
        <f t="shared" si="0"/>
        <v>BAL_PElr_BO</v>
      </c>
      <c r="C65" s="27"/>
      <c r="D65" s="27" t="s">
        <v>688</v>
      </c>
      <c r="E65" s="27" t="s">
        <v>110</v>
      </c>
      <c r="F65" s="19">
        <f t="shared" si="4"/>
        <v>54778031</v>
      </c>
      <c r="H65" s="18"/>
    </row>
    <row r="66" spans="1:8">
      <c r="A66" s="10" t="s">
        <v>659</v>
      </c>
      <c r="B66" s="10" t="str">
        <f t="shared" si="0"/>
        <v>BAL_PEvr_BO</v>
      </c>
      <c r="C66" s="27"/>
      <c r="D66" s="27" t="s">
        <v>689</v>
      </c>
      <c r="E66" s="27" t="s">
        <v>97</v>
      </c>
      <c r="F66" s="19">
        <f t="shared" si="4"/>
        <v>0</v>
      </c>
      <c r="H66" s="18"/>
    </row>
    <row r="67" spans="1:8">
      <c r="A67" s="10" t="s">
        <v>660</v>
      </c>
      <c r="B67" s="10" t="str">
        <f t="shared" si="0"/>
        <v>BAL_PErs_BO</v>
      </c>
      <c r="C67" s="27"/>
      <c r="D67" s="27" t="s">
        <v>690</v>
      </c>
      <c r="E67" s="27" t="s">
        <v>98</v>
      </c>
      <c r="F67" s="19">
        <f t="shared" si="4"/>
        <v>94501996</v>
      </c>
      <c r="H67" s="18"/>
    </row>
    <row r="68" spans="1:8">
      <c r="A68" s="10" t="s">
        <v>661</v>
      </c>
      <c r="B68" s="10" t="str">
        <f t="shared" si="0"/>
        <v>BAL_PExs_BO</v>
      </c>
      <c r="C68" s="27"/>
      <c r="D68" s="27" t="s">
        <v>691</v>
      </c>
      <c r="E68" s="27" t="s">
        <v>99</v>
      </c>
      <c r="F68" s="19">
        <f t="shared" si="4"/>
        <v>14896139</v>
      </c>
      <c r="H68" s="18"/>
    </row>
    <row r="69" spans="1:8">
      <c r="A69" s="10" t="s">
        <v>662</v>
      </c>
      <c r="B69" s="10" t="str">
        <f t="shared" si="0"/>
        <v>BAL_PEou_BO</v>
      </c>
      <c r="C69" s="27" t="s">
        <v>104</v>
      </c>
      <c r="D69" s="27"/>
      <c r="E69" s="27" t="s">
        <v>100</v>
      </c>
      <c r="F69" s="19">
        <f t="shared" si="4"/>
        <v>99654950</v>
      </c>
      <c r="H69" s="18"/>
    </row>
    <row r="70" spans="1:8">
      <c r="A70" s="10" t="s">
        <v>663</v>
      </c>
      <c r="B70" s="10" t="str">
        <f t="shared" si="0"/>
        <v>BAL_PEekTot_BO</v>
      </c>
      <c r="C70" s="27"/>
      <c r="D70" s="27"/>
      <c r="E70" s="20" t="s">
        <v>101</v>
      </c>
      <c r="F70" s="19">
        <f t="shared" si="4"/>
        <v>269466648</v>
      </c>
      <c r="H70" s="18"/>
    </row>
    <row r="71" spans="1:8">
      <c r="A71" s="10" t="s">
        <v>480</v>
      </c>
      <c r="B71" s="10" t="str">
        <f t="shared" ref="B71" si="5">"BAL_"&amp;A71&amp;"_BO"</f>
        <v>BAL_PTot_BO</v>
      </c>
      <c r="C71" s="27"/>
      <c r="D71" s="27"/>
      <c r="E71" s="20" t="s">
        <v>102</v>
      </c>
      <c r="F71" s="19">
        <f t="shared" si="4"/>
        <v>4556499721</v>
      </c>
      <c r="H71" s="18"/>
    </row>
  </sheetData>
  <sheetProtection password="BF77" sheet="1"/>
  <mergeCells count="1">
    <mergeCell ref="C3:F3"/>
  </mergeCells>
  <hyperlinks>
    <hyperlink ref="C1" location="Indhold!H2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H54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42578125" hidden="1" customWidth="1"/>
    <col min="2" max="2" width="15.5703125" hidden="1" customWidth="1"/>
    <col min="3" max="4" width="5.5703125" customWidth="1"/>
    <col min="5" max="5" width="83.140625" customWidth="1"/>
    <col min="6" max="6" width="14.85546875" customWidth="1"/>
    <col min="7" max="7" width="4" customWidth="1"/>
  </cols>
  <sheetData>
    <row r="1" spans="1:8">
      <c r="C1" s="21" t="s">
        <v>734</v>
      </c>
    </row>
    <row r="2" spans="1:8">
      <c r="D2" s="29"/>
    </row>
    <row r="3" spans="1:8" ht="35.25" customHeight="1">
      <c r="C3" s="64" t="s">
        <v>766</v>
      </c>
      <c r="D3" s="64"/>
      <c r="E3" s="64"/>
      <c r="F3" s="64"/>
    </row>
    <row r="4" spans="1:8" ht="32.25" customHeight="1">
      <c r="C4" s="27" t="s">
        <v>767</v>
      </c>
      <c r="D4" s="27"/>
      <c r="E4" s="27"/>
      <c r="F4" s="25" t="s">
        <v>602</v>
      </c>
    </row>
    <row r="5" spans="1:8">
      <c r="A5" s="10" t="s">
        <v>141</v>
      </c>
      <c r="B5" s="10" t="str">
        <f>"BeEK_"&amp;A5&amp;"_Bek"</f>
        <v>BeEK_aagP_Bek</v>
      </c>
      <c r="C5" s="20" t="s">
        <v>0</v>
      </c>
      <c r="D5" s="27"/>
      <c r="E5" s="20" t="s">
        <v>112</v>
      </c>
      <c r="F5" s="19">
        <f t="shared" ref="F5:F10" si="0">INDEX(data,2,MATCH(B5,variabel,0))</f>
        <v>5447474</v>
      </c>
      <c r="H5" s="18"/>
    </row>
    <row r="6" spans="1:8">
      <c r="A6" s="10" t="s">
        <v>142</v>
      </c>
      <c r="B6" s="10" t="str">
        <f t="shared" ref="B6:B54" si="1">"BeEK_"&amp;A6&amp;"_Bek"</f>
        <v>BeEK_NyK_Bek</v>
      </c>
      <c r="C6" s="27"/>
      <c r="D6" s="27" t="s">
        <v>553</v>
      </c>
      <c r="E6" s="27" t="s">
        <v>113</v>
      </c>
      <c r="F6" s="19">
        <f t="shared" si="0"/>
        <v>0</v>
      </c>
      <c r="H6" s="18"/>
    </row>
    <row r="7" spans="1:8">
      <c r="A7" s="10" t="s">
        <v>143</v>
      </c>
      <c r="B7" s="10" t="str">
        <f t="shared" si="1"/>
        <v>BeEK_UdFo_Bek</v>
      </c>
      <c r="C7" s="27"/>
      <c r="D7" s="27" t="s">
        <v>554</v>
      </c>
      <c r="E7" s="27" t="s">
        <v>114</v>
      </c>
      <c r="F7" s="19">
        <f t="shared" si="0"/>
        <v>0</v>
      </c>
      <c r="H7" s="18"/>
    </row>
    <row r="8" spans="1:8">
      <c r="A8" s="10" t="s">
        <v>144</v>
      </c>
      <c r="B8" s="10" t="str">
        <f t="shared" si="1"/>
        <v>BeEK_UdFu_Bek</v>
      </c>
      <c r="C8" s="27"/>
      <c r="D8" s="27" t="s">
        <v>555</v>
      </c>
      <c r="E8" s="27" t="s">
        <v>115</v>
      </c>
      <c r="F8" s="19">
        <f t="shared" si="0"/>
        <v>0</v>
      </c>
      <c r="H8" s="18"/>
    </row>
    <row r="9" spans="1:8">
      <c r="A9" s="10" t="s">
        <v>145</v>
      </c>
      <c r="B9" s="10" t="str">
        <f t="shared" si="1"/>
        <v>BeEK_UdNed_Bek</v>
      </c>
      <c r="C9" s="27"/>
      <c r="D9" s="27" t="s">
        <v>556</v>
      </c>
      <c r="E9" s="27" t="s">
        <v>116</v>
      </c>
      <c r="F9" s="19">
        <f t="shared" si="0"/>
        <v>0</v>
      </c>
      <c r="H9" s="18"/>
    </row>
    <row r="10" spans="1:8">
      <c r="A10" s="10" t="s">
        <v>146</v>
      </c>
      <c r="B10" s="10" t="str">
        <f t="shared" si="1"/>
        <v>BeEK_aagU_Bek</v>
      </c>
      <c r="C10" s="27"/>
      <c r="D10" s="27"/>
      <c r="E10" s="20" t="s">
        <v>117</v>
      </c>
      <c r="F10" s="19">
        <f t="shared" si="0"/>
        <v>5447474</v>
      </c>
      <c r="H10" s="18"/>
    </row>
    <row r="11" spans="1:8">
      <c r="B11" s="10" t="str">
        <f t="shared" si="1"/>
        <v>BeEK__Bek</v>
      </c>
      <c r="C11" s="27"/>
      <c r="D11" s="27"/>
      <c r="E11" s="20"/>
      <c r="F11" s="27"/>
      <c r="H11" s="18"/>
    </row>
    <row r="12" spans="1:8">
      <c r="A12" s="10" t="s">
        <v>147</v>
      </c>
      <c r="B12" s="10" t="str">
        <f t="shared" si="1"/>
        <v>BeEK_OEP_Bek</v>
      </c>
      <c r="C12" s="20" t="s">
        <v>1</v>
      </c>
      <c r="D12" s="27"/>
      <c r="E12" s="20" t="s">
        <v>118</v>
      </c>
      <c r="F12" s="19">
        <f t="shared" ref="F12:F18" si="2">INDEX(data,2,MATCH(B12,variabel,0))</f>
        <v>101842</v>
      </c>
      <c r="H12" s="18"/>
    </row>
    <row r="13" spans="1:8">
      <c r="A13" s="10" t="s">
        <v>149</v>
      </c>
      <c r="B13" s="10" t="str">
        <f t="shared" si="1"/>
        <v>BeEK_OErv_Bek</v>
      </c>
      <c r="C13" s="27"/>
      <c r="D13" s="27" t="s">
        <v>544</v>
      </c>
      <c r="E13" s="27" t="s">
        <v>119</v>
      </c>
      <c r="F13" s="19">
        <f t="shared" si="2"/>
        <v>0</v>
      </c>
      <c r="H13" s="18"/>
    </row>
    <row r="14" spans="1:8">
      <c r="A14" s="10" t="s">
        <v>150</v>
      </c>
      <c r="B14" s="10" t="str">
        <f t="shared" si="1"/>
        <v>BeEK_OEE_Bek</v>
      </c>
      <c r="C14" s="27"/>
      <c r="D14" s="27" t="s">
        <v>545</v>
      </c>
      <c r="E14" s="27" t="s">
        <v>120</v>
      </c>
      <c r="F14" s="19">
        <f t="shared" si="2"/>
        <v>0</v>
      </c>
      <c r="H14" s="18"/>
    </row>
    <row r="15" spans="1:8">
      <c r="A15" s="10" t="s">
        <v>151</v>
      </c>
      <c r="B15" s="10" t="str">
        <f t="shared" si="1"/>
        <v>BeEK_OEF_Bek</v>
      </c>
      <c r="C15" s="27"/>
      <c r="D15" s="27" t="s">
        <v>546</v>
      </c>
      <c r="E15" s="27" t="s">
        <v>121</v>
      </c>
      <c r="F15" s="19">
        <f t="shared" si="2"/>
        <v>0</v>
      </c>
      <c r="H15" s="18"/>
    </row>
    <row r="16" spans="1:8">
      <c r="A16" s="10" t="s">
        <v>152</v>
      </c>
      <c r="B16" s="10" t="str">
        <f t="shared" si="1"/>
        <v>BeEK_OEOs_Bek</v>
      </c>
      <c r="C16" s="27"/>
      <c r="D16" s="27" t="s">
        <v>547</v>
      </c>
      <c r="E16" s="27" t="s">
        <v>122</v>
      </c>
      <c r="F16" s="19">
        <f t="shared" si="2"/>
        <v>0</v>
      </c>
      <c r="H16" s="18"/>
    </row>
    <row r="17" spans="1:8">
      <c r="A17" s="10" t="s">
        <v>153</v>
      </c>
      <c r="B17" s="10" t="str">
        <f t="shared" si="1"/>
        <v>BeEK_OEX_Bek</v>
      </c>
      <c r="C17" s="27"/>
      <c r="D17" s="27" t="s">
        <v>548</v>
      </c>
      <c r="E17" s="27" t="s">
        <v>123</v>
      </c>
      <c r="F17" s="19">
        <f t="shared" si="2"/>
        <v>0</v>
      </c>
      <c r="H17" s="18"/>
    </row>
    <row r="18" spans="1:8">
      <c r="A18" s="10" t="s">
        <v>148</v>
      </c>
      <c r="B18" s="10" t="str">
        <f t="shared" si="1"/>
        <v>BeEK_OEU_Bek</v>
      </c>
      <c r="C18" s="27"/>
      <c r="D18" s="27"/>
      <c r="E18" s="20" t="s">
        <v>124</v>
      </c>
      <c r="F18" s="19">
        <f t="shared" si="2"/>
        <v>101842</v>
      </c>
      <c r="H18" s="18"/>
    </row>
    <row r="19" spans="1:8">
      <c r="B19" s="10" t="str">
        <f t="shared" si="1"/>
        <v>BeEK__Bek</v>
      </c>
      <c r="C19" s="27"/>
      <c r="D19" s="27"/>
      <c r="E19" s="20"/>
      <c r="F19" s="27"/>
      <c r="H19" s="18"/>
    </row>
    <row r="20" spans="1:8">
      <c r="A20" s="10" t="s">
        <v>154</v>
      </c>
      <c r="B20" s="10" t="str">
        <f t="shared" si="1"/>
        <v>BeEK_AVP_Bek</v>
      </c>
      <c r="C20" s="20" t="s">
        <v>2</v>
      </c>
      <c r="D20" s="27"/>
      <c r="E20" s="20" t="s">
        <v>125</v>
      </c>
      <c r="F20" s="19">
        <f t="shared" ref="F20:F29" si="3">INDEX(data,2,MATCH(B20,variabel,0))</f>
        <v>86217</v>
      </c>
      <c r="H20" s="18"/>
    </row>
    <row r="21" spans="1:8">
      <c r="A21" s="10" t="s">
        <v>156</v>
      </c>
      <c r="B21" s="10" t="str">
        <f t="shared" si="1"/>
        <v>BeEK_AVrg_Bek</v>
      </c>
      <c r="C21" s="27"/>
      <c r="D21" s="27" t="s">
        <v>549</v>
      </c>
      <c r="E21" s="27" t="s">
        <v>119</v>
      </c>
      <c r="F21" s="19">
        <f t="shared" si="3"/>
        <v>0</v>
      </c>
      <c r="H21" s="18"/>
    </row>
    <row r="22" spans="1:8">
      <c r="A22" s="10" t="s">
        <v>157</v>
      </c>
      <c r="B22" s="10" t="str">
        <f t="shared" si="1"/>
        <v>BeEK_AVE_Bek</v>
      </c>
      <c r="C22" s="27"/>
      <c r="D22" s="27" t="s">
        <v>550</v>
      </c>
      <c r="E22" s="27" t="s">
        <v>126</v>
      </c>
      <c r="F22" s="19">
        <f t="shared" si="3"/>
        <v>0</v>
      </c>
      <c r="H22" s="18"/>
    </row>
    <row r="23" spans="1:8">
      <c r="A23" s="10" t="s">
        <v>158</v>
      </c>
      <c r="B23" s="10" t="str">
        <f t="shared" si="1"/>
        <v>BeEK_AVF_Bek</v>
      </c>
      <c r="C23" s="27"/>
      <c r="D23" s="27" t="s">
        <v>575</v>
      </c>
      <c r="E23" s="27" t="s">
        <v>121</v>
      </c>
      <c r="F23" s="19">
        <f t="shared" si="3"/>
        <v>0</v>
      </c>
      <c r="H23" s="18"/>
    </row>
    <row r="24" spans="1:8">
      <c r="A24" s="10" t="s">
        <v>159</v>
      </c>
      <c r="B24" s="10" t="str">
        <f t="shared" si="1"/>
        <v>BeEK_AVT_Bek</v>
      </c>
      <c r="C24" s="27"/>
      <c r="D24" s="27" t="s">
        <v>576</v>
      </c>
      <c r="E24" s="27" t="s">
        <v>127</v>
      </c>
      <c r="F24" s="19">
        <f t="shared" si="3"/>
        <v>0</v>
      </c>
      <c r="H24" s="18"/>
    </row>
    <row r="25" spans="1:8">
      <c r="A25" s="10" t="s">
        <v>160</v>
      </c>
      <c r="B25" s="10" t="str">
        <f t="shared" si="1"/>
        <v>BeEK_AVrr_Bek</v>
      </c>
      <c r="C25" s="27"/>
      <c r="D25" s="27" t="s">
        <v>577</v>
      </c>
      <c r="E25" s="27" t="s">
        <v>128</v>
      </c>
      <c r="F25" s="19">
        <f t="shared" si="3"/>
        <v>0</v>
      </c>
      <c r="H25" s="18"/>
    </row>
    <row r="26" spans="1:8">
      <c r="A26" s="10" t="s">
        <v>161</v>
      </c>
      <c r="B26" s="10" t="str">
        <f t="shared" si="1"/>
        <v>BeEK_AVTb_Bek</v>
      </c>
      <c r="C26" s="27"/>
      <c r="D26" s="27" t="s">
        <v>578</v>
      </c>
      <c r="E26" s="27" t="s">
        <v>129</v>
      </c>
      <c r="F26" s="19">
        <f t="shared" si="3"/>
        <v>0</v>
      </c>
      <c r="H26" s="18"/>
    </row>
    <row r="27" spans="1:8">
      <c r="A27" s="10" t="s">
        <v>162</v>
      </c>
      <c r="B27" s="10" t="str">
        <f t="shared" si="1"/>
        <v>BeEK_AVX_Bek</v>
      </c>
      <c r="C27" s="27"/>
      <c r="D27" s="27" t="s">
        <v>579</v>
      </c>
      <c r="E27" s="27" t="s">
        <v>123</v>
      </c>
      <c r="F27" s="19">
        <f t="shared" si="3"/>
        <v>0</v>
      </c>
      <c r="H27" s="18"/>
    </row>
    <row r="28" spans="1:8">
      <c r="A28" s="10" t="s">
        <v>163</v>
      </c>
      <c r="B28" s="10" t="str">
        <f t="shared" si="1"/>
        <v>BeEK_TotIO_Bek</v>
      </c>
      <c r="C28" s="27"/>
      <c r="D28" s="27"/>
      <c r="E28" s="27" t="s">
        <v>704</v>
      </c>
      <c r="F28" s="19">
        <f t="shared" si="3"/>
        <v>0</v>
      </c>
      <c r="H28" s="18"/>
    </row>
    <row r="29" spans="1:8">
      <c r="A29" s="10" t="s">
        <v>155</v>
      </c>
      <c r="B29" s="10" t="str">
        <f t="shared" si="1"/>
        <v>BeEK_AVU_Bek</v>
      </c>
      <c r="C29" s="27"/>
      <c r="D29" s="27"/>
      <c r="E29" s="20" t="s">
        <v>130</v>
      </c>
      <c r="F29" s="19">
        <f t="shared" si="3"/>
        <v>86217</v>
      </c>
      <c r="H29" s="18"/>
    </row>
    <row r="30" spans="1:8">
      <c r="B30" s="10" t="str">
        <f t="shared" si="1"/>
        <v>BeEK__Bek</v>
      </c>
      <c r="C30" s="27"/>
      <c r="D30" s="27"/>
      <c r="E30" s="20"/>
      <c r="F30" s="27"/>
      <c r="H30" s="18"/>
    </row>
    <row r="31" spans="1:8">
      <c r="A31" s="10" t="s">
        <v>164</v>
      </c>
      <c r="B31" s="10" t="str">
        <f t="shared" si="1"/>
        <v>BeEK_ARP_Bek</v>
      </c>
      <c r="C31" s="20" t="s">
        <v>3</v>
      </c>
      <c r="D31" s="27"/>
      <c r="E31" s="20" t="s">
        <v>131</v>
      </c>
      <c r="F31" s="19">
        <f t="shared" ref="F31:F39" si="4">INDEX(data,2,MATCH(B31,variabel,0))</f>
        <v>150878624</v>
      </c>
      <c r="H31" s="18"/>
    </row>
    <row r="32" spans="1:8">
      <c r="A32" s="10" t="s">
        <v>166</v>
      </c>
      <c r="B32" s="10" t="str">
        <f t="shared" si="1"/>
        <v>BeEK_ARrv_Bek</v>
      </c>
      <c r="C32" s="27"/>
      <c r="D32" s="27" t="s">
        <v>551</v>
      </c>
      <c r="E32" s="27" t="s">
        <v>119</v>
      </c>
      <c r="F32" s="19">
        <f t="shared" si="4"/>
        <v>0</v>
      </c>
      <c r="H32" s="18"/>
    </row>
    <row r="33" spans="1:8">
      <c r="A33" s="10" t="s">
        <v>167</v>
      </c>
      <c r="B33" s="10" t="str">
        <f t="shared" si="1"/>
        <v>BeEK_ARDB_Bek</v>
      </c>
      <c r="C33" s="27"/>
      <c r="D33" s="27" t="s">
        <v>552</v>
      </c>
      <c r="E33" s="27" t="s">
        <v>132</v>
      </c>
      <c r="F33" s="19">
        <f t="shared" si="4"/>
        <v>13487747</v>
      </c>
      <c r="H33" s="18"/>
    </row>
    <row r="34" spans="1:8">
      <c r="A34" s="10" t="s">
        <v>168</v>
      </c>
      <c r="B34" s="10" t="str">
        <f t="shared" si="1"/>
        <v>BeEK_ARF_Bek</v>
      </c>
      <c r="C34" s="27"/>
      <c r="D34" s="27" t="s">
        <v>693</v>
      </c>
      <c r="E34" s="27" t="s">
        <v>121</v>
      </c>
      <c r="F34" s="19">
        <f t="shared" si="4"/>
        <v>0</v>
      </c>
      <c r="H34" s="18"/>
    </row>
    <row r="35" spans="1:8">
      <c r="A35" s="10" t="s">
        <v>169</v>
      </c>
      <c r="B35" s="10" t="str">
        <f t="shared" si="1"/>
        <v>BeEK_AREK_Bek</v>
      </c>
      <c r="C35" s="27"/>
      <c r="D35" s="27" t="s">
        <v>694</v>
      </c>
      <c r="E35" s="27" t="s">
        <v>133</v>
      </c>
      <c r="F35" s="19">
        <f t="shared" si="4"/>
        <v>0</v>
      </c>
      <c r="H35" s="18"/>
    </row>
    <row r="36" spans="1:8">
      <c r="A36" s="10" t="s">
        <v>170</v>
      </c>
      <c r="B36" s="10" t="str">
        <f t="shared" si="1"/>
        <v>BeEK_ART_Bek</v>
      </c>
      <c r="C36" s="27"/>
      <c r="D36" s="27" t="s">
        <v>695</v>
      </c>
      <c r="E36" s="27" t="s">
        <v>127</v>
      </c>
      <c r="F36" s="19">
        <f t="shared" si="4"/>
        <v>46976</v>
      </c>
      <c r="H36" s="18"/>
    </row>
    <row r="37" spans="1:8">
      <c r="A37" s="10" t="s">
        <v>172</v>
      </c>
      <c r="B37" s="10" t="str">
        <f t="shared" si="1"/>
        <v>BeEK_ARKK_Bek</v>
      </c>
      <c r="C37" s="27"/>
      <c r="D37" s="27" t="s">
        <v>696</v>
      </c>
      <c r="E37" s="27" t="s">
        <v>134</v>
      </c>
      <c r="F37" s="19">
        <f t="shared" si="4"/>
        <v>0</v>
      </c>
      <c r="H37" s="18"/>
    </row>
    <row r="38" spans="1:8">
      <c r="A38" s="10" t="s">
        <v>171</v>
      </c>
      <c r="B38" s="10" t="str">
        <f t="shared" si="1"/>
        <v>BeEK_ARX_Bek</v>
      </c>
      <c r="C38" s="27"/>
      <c r="D38" s="27" t="s">
        <v>697</v>
      </c>
      <c r="E38" s="27" t="s">
        <v>123</v>
      </c>
      <c r="F38" s="19">
        <f t="shared" si="4"/>
        <v>237180</v>
      </c>
      <c r="H38" s="18"/>
    </row>
    <row r="39" spans="1:8">
      <c r="A39" s="10" t="s">
        <v>165</v>
      </c>
      <c r="B39" s="10" t="str">
        <f t="shared" si="1"/>
        <v>BeEK_ARU_Bek</v>
      </c>
      <c r="C39" s="27"/>
      <c r="D39" s="27"/>
      <c r="E39" s="20" t="s">
        <v>135</v>
      </c>
      <c r="F39" s="19">
        <f t="shared" si="4"/>
        <v>164176167</v>
      </c>
      <c r="H39" s="18"/>
    </row>
    <row r="40" spans="1:8">
      <c r="B40" s="10" t="str">
        <f t="shared" si="1"/>
        <v>BeEK__Bek</v>
      </c>
      <c r="C40" s="27"/>
      <c r="D40" s="27"/>
      <c r="E40" s="20"/>
      <c r="F40" s="27"/>
      <c r="H40" s="18"/>
    </row>
    <row r="41" spans="1:8">
      <c r="A41" s="10" t="s">
        <v>173</v>
      </c>
      <c r="B41" s="10" t="str">
        <f t="shared" si="1"/>
        <v>BeEK_OUP_Bek</v>
      </c>
      <c r="C41" s="20" t="s">
        <v>4</v>
      </c>
      <c r="D41" s="27"/>
      <c r="E41" s="20" t="s">
        <v>136</v>
      </c>
      <c r="F41" s="19">
        <f t="shared" ref="F41:F50" si="5">INDEX(data,2,MATCH(B41,variabel,0))</f>
        <v>98831769</v>
      </c>
      <c r="H41" s="18"/>
    </row>
    <row r="42" spans="1:8">
      <c r="A42" s="10" t="s">
        <v>174</v>
      </c>
      <c r="B42" s="10" t="str">
        <f t="shared" si="1"/>
        <v>BeEK_OUrv_Bek</v>
      </c>
      <c r="C42" s="27"/>
      <c r="D42" s="27" t="s">
        <v>540</v>
      </c>
      <c r="E42" s="27" t="s">
        <v>119</v>
      </c>
      <c r="F42" s="19">
        <f t="shared" si="5"/>
        <v>0</v>
      </c>
      <c r="H42" s="18"/>
    </row>
    <row r="43" spans="1:8">
      <c r="A43" s="10" t="s">
        <v>175</v>
      </c>
      <c r="B43" s="10" t="str">
        <f t="shared" si="1"/>
        <v>BeEK_OUY_Bek</v>
      </c>
      <c r="C43" s="27"/>
      <c r="D43" s="27" t="s">
        <v>541</v>
      </c>
      <c r="E43" s="27" t="s">
        <v>137</v>
      </c>
      <c r="F43" s="19">
        <f t="shared" si="5"/>
        <v>11752059</v>
      </c>
      <c r="H43" s="18"/>
    </row>
    <row r="44" spans="1:8">
      <c r="A44" s="10" t="s">
        <v>176</v>
      </c>
      <c r="B44" s="10" t="str">
        <f t="shared" si="1"/>
        <v>BeEK_OUF_Bek</v>
      </c>
      <c r="C44" s="27"/>
      <c r="D44" s="27" t="s">
        <v>542</v>
      </c>
      <c r="E44" s="27" t="s">
        <v>121</v>
      </c>
      <c r="F44" s="19">
        <f t="shared" si="5"/>
        <v>0</v>
      </c>
      <c r="H44" s="18"/>
    </row>
    <row r="45" spans="1:8">
      <c r="A45" s="10" t="s">
        <v>177</v>
      </c>
      <c r="B45" s="10" t="str">
        <f t="shared" si="1"/>
        <v>BeEK_OUEK_Bek</v>
      </c>
      <c r="C45" s="27"/>
      <c r="D45" s="27" t="s">
        <v>543</v>
      </c>
      <c r="E45" s="27" t="s">
        <v>133</v>
      </c>
      <c r="F45" s="19">
        <f t="shared" si="5"/>
        <v>0</v>
      </c>
      <c r="H45" s="18"/>
    </row>
    <row r="46" spans="1:8">
      <c r="A46" s="10" t="s">
        <v>724</v>
      </c>
      <c r="B46" s="10" t="str">
        <f t="shared" si="1"/>
        <v>BeEK_OUT_Bek</v>
      </c>
      <c r="C46" s="27"/>
      <c r="D46" s="27" t="s">
        <v>698</v>
      </c>
      <c r="E46" s="27" t="s">
        <v>127</v>
      </c>
      <c r="F46" s="19">
        <f t="shared" si="5"/>
        <v>136652</v>
      </c>
      <c r="H46" s="18"/>
    </row>
    <row r="47" spans="1:8">
      <c r="A47" s="10" t="s">
        <v>725</v>
      </c>
      <c r="B47" s="10" t="str">
        <f t="shared" si="1"/>
        <v>BeEK_OUaEK_Bek</v>
      </c>
      <c r="C47" s="27"/>
      <c r="D47" s="27" t="s">
        <v>699</v>
      </c>
      <c r="E47" s="27" t="s">
        <v>134</v>
      </c>
      <c r="F47" s="19">
        <f t="shared" si="5"/>
        <v>0</v>
      </c>
      <c r="H47" s="18"/>
    </row>
    <row r="48" spans="1:8">
      <c r="A48" s="10" t="s">
        <v>178</v>
      </c>
      <c r="B48" s="10" t="str">
        <f t="shared" si="1"/>
        <v>BeEK_OUUU_Bek</v>
      </c>
      <c r="C48" s="27"/>
      <c r="D48" s="27" t="s">
        <v>722</v>
      </c>
      <c r="E48" s="27" t="s">
        <v>138</v>
      </c>
      <c r="F48" s="19">
        <f t="shared" si="5"/>
        <v>8749083</v>
      </c>
      <c r="H48" s="18"/>
    </row>
    <row r="49" spans="1:8">
      <c r="A49" s="10" t="s">
        <v>179</v>
      </c>
      <c r="B49" s="10" t="str">
        <f t="shared" si="1"/>
        <v>BeEK_OUX_Bek</v>
      </c>
      <c r="C49" s="27"/>
      <c r="D49" s="27" t="s">
        <v>723</v>
      </c>
      <c r="E49" s="27" t="s">
        <v>123</v>
      </c>
      <c r="F49" s="19">
        <f t="shared" si="5"/>
        <v>2316447</v>
      </c>
      <c r="H49" s="18"/>
    </row>
    <row r="50" spans="1:8">
      <c r="A50" s="10" t="s">
        <v>180</v>
      </c>
      <c r="B50" s="10" t="str">
        <f t="shared" si="1"/>
        <v>BeEK_OUOU_Bek</v>
      </c>
      <c r="C50" s="27"/>
      <c r="D50" s="27"/>
      <c r="E50" s="20" t="s">
        <v>726</v>
      </c>
      <c r="F50" s="19">
        <f t="shared" si="5"/>
        <v>99654950</v>
      </c>
      <c r="H50" s="18"/>
    </row>
    <row r="51" spans="1:8">
      <c r="B51" s="10" t="str">
        <f t="shared" si="1"/>
        <v>BeEK__Bek</v>
      </c>
      <c r="C51" s="27"/>
      <c r="D51" s="27"/>
      <c r="E51" s="27"/>
      <c r="F51" s="27"/>
      <c r="H51" s="18"/>
    </row>
    <row r="52" spans="1:8">
      <c r="A52" s="10" t="s">
        <v>111</v>
      </c>
      <c r="B52" s="10" t="str">
        <f t="shared" si="1"/>
        <v>BeEK_TotEK_Bek</v>
      </c>
      <c r="C52" s="20" t="s">
        <v>5</v>
      </c>
      <c r="D52" s="27"/>
      <c r="E52" s="20" t="s">
        <v>101</v>
      </c>
      <c r="F52" s="19">
        <f>INDEX(data,2,MATCH(B52,variabel,0))</f>
        <v>269466650</v>
      </c>
      <c r="H52" s="18"/>
    </row>
    <row r="53" spans="1:8">
      <c r="A53" s="10" t="s">
        <v>181</v>
      </c>
      <c r="B53" s="10" t="str">
        <f t="shared" si="1"/>
        <v>BeEK_FUd_Bek</v>
      </c>
      <c r="C53" s="27"/>
      <c r="D53" s="27"/>
      <c r="E53" s="27" t="s">
        <v>139</v>
      </c>
      <c r="F53" s="19">
        <f>INDEX(data,2,MATCH(B53,variabel,0))</f>
        <v>6208967</v>
      </c>
      <c r="H53" s="18"/>
    </row>
    <row r="54" spans="1:8">
      <c r="A54" s="10" t="s">
        <v>182</v>
      </c>
      <c r="B54" s="10" t="str">
        <f t="shared" si="1"/>
        <v>BeEK_Fx_Bek</v>
      </c>
      <c r="C54" s="27"/>
      <c r="D54" s="27"/>
      <c r="E54" s="27" t="s">
        <v>140</v>
      </c>
      <c r="F54" s="19">
        <f>INDEX(data,2,MATCH(B54,variabel,0))</f>
        <v>0</v>
      </c>
      <c r="H54" s="18"/>
    </row>
  </sheetData>
  <sheetProtection password="BF77" sheet="1"/>
  <mergeCells count="1">
    <mergeCell ref="C3:F3"/>
  </mergeCells>
  <hyperlinks>
    <hyperlink ref="C1" location="Indhold!H2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F8"/>
  <sheetViews>
    <sheetView showGridLines="0" topLeftCell="C1" zoomScaleNormal="100" workbookViewId="0">
      <selection activeCell="F6" sqref="F6"/>
    </sheetView>
  </sheetViews>
  <sheetFormatPr defaultColWidth="11.42578125" defaultRowHeight="15"/>
  <cols>
    <col min="1" max="1" width="5.7109375" hidden="1" customWidth="1"/>
    <col min="2" max="2" width="14.85546875" hidden="1" customWidth="1"/>
    <col min="3" max="3" width="5.42578125" customWidth="1"/>
    <col min="4" max="4" width="30.140625" customWidth="1"/>
    <col min="5" max="5" width="14.7109375" customWidth="1"/>
    <col min="6" max="6" width="9.140625" customWidth="1"/>
  </cols>
  <sheetData>
    <row r="1" spans="1:6">
      <c r="C1" s="21" t="s">
        <v>734</v>
      </c>
    </row>
    <row r="2" spans="1:6">
      <c r="C2" s="29"/>
    </row>
    <row r="3" spans="1:6" ht="35.25" customHeight="1">
      <c r="A3" s="10" t="s">
        <v>719</v>
      </c>
      <c r="C3" s="64" t="s">
        <v>769</v>
      </c>
      <c r="D3" s="64"/>
      <c r="E3" s="64"/>
    </row>
    <row r="4" spans="1:6">
      <c r="A4" s="10" t="s">
        <v>482</v>
      </c>
      <c r="B4" s="10" t="str">
        <f>"NoNt_"&amp;A4&amp;"_NT"</f>
        <v>NoNt_Sp_NT</v>
      </c>
      <c r="C4" s="27" t="s">
        <v>0</v>
      </c>
      <c r="D4" s="27" t="s">
        <v>481</v>
      </c>
      <c r="E4" s="102">
        <f>E7/E6*100</f>
        <v>22.725242899762023</v>
      </c>
    </row>
    <row r="5" spans="1:6">
      <c r="B5" s="10" t="str">
        <f t="shared" ref="B5:B7" si="0">"NoNt_"&amp;A5&amp;"_NT"</f>
        <v>NoNt__NT</v>
      </c>
      <c r="C5" s="27"/>
      <c r="D5" s="20" t="s">
        <v>700</v>
      </c>
      <c r="E5" s="30" t="s">
        <v>862</v>
      </c>
    </row>
    <row r="6" spans="1:6">
      <c r="A6" s="10" t="s">
        <v>485</v>
      </c>
      <c r="B6" s="10" t="str">
        <f t="shared" si="0"/>
        <v>NoNt_RiTot_NT</v>
      </c>
      <c r="C6" s="27" t="s">
        <v>603</v>
      </c>
      <c r="D6" s="27" t="s">
        <v>483</v>
      </c>
      <c r="E6" s="19">
        <f>INDEX(data,2,MATCH(B6,variabel,0))</f>
        <v>1210790297</v>
      </c>
      <c r="F6" s="10"/>
    </row>
    <row r="7" spans="1:6">
      <c r="A7" s="10" t="s">
        <v>486</v>
      </c>
      <c r="B7" s="10" t="str">
        <f t="shared" si="0"/>
        <v>NoNt_Kg_NT</v>
      </c>
      <c r="C7" s="27" t="s">
        <v>701</v>
      </c>
      <c r="D7" s="27" t="s">
        <v>484</v>
      </c>
      <c r="E7" s="19">
        <f>INDEX(data,2,MATCH(B7,variabel,0))</f>
        <v>275155036</v>
      </c>
      <c r="F7" s="10"/>
    </row>
    <row r="8" spans="1:6">
      <c r="C8" s="65"/>
      <c r="D8" s="65"/>
      <c r="E8" s="65"/>
    </row>
  </sheetData>
  <sheetProtection algorithmName="SHA-512" hashValue="ik9az07ybAonnhF9vGlSxkzx1XQv/4sydy/U6SuRmFhUV3B8jU7d9EODvAJ275QbNF7Skjws5CPziPN67RKdTg==" saltValue="K7nK0v1x/okgBlzgpPWnJg==" spinCount="100000" sheet="1"/>
  <mergeCells count="2">
    <mergeCell ref="C3:E3"/>
    <mergeCell ref="C8:E8"/>
  </mergeCells>
  <hyperlinks>
    <hyperlink ref="C1" location="Indhold!H2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E16"/>
  <sheetViews>
    <sheetView showGridLines="0" topLeftCell="C1" zoomScaleNormal="100" workbookViewId="0">
      <selection activeCell="D23" sqref="D23"/>
    </sheetView>
  </sheetViews>
  <sheetFormatPr defaultColWidth="11.42578125" defaultRowHeight="15"/>
  <cols>
    <col min="1" max="1" width="18.140625" hidden="1" customWidth="1"/>
    <col min="2" max="2" width="15" hidden="1" customWidth="1"/>
    <col min="3" max="3" width="6.85546875" customWidth="1"/>
    <col min="4" max="4" width="88" customWidth="1"/>
    <col min="5" max="5" width="14.42578125" customWidth="1"/>
    <col min="6" max="6" width="9.140625" customWidth="1"/>
  </cols>
  <sheetData>
    <row r="1" spans="1:5">
      <c r="C1" s="21" t="s">
        <v>734</v>
      </c>
    </row>
    <row r="2" spans="1:5">
      <c r="D2" s="29"/>
    </row>
    <row r="3" spans="1:5" ht="35.25" customHeight="1">
      <c r="A3" s="10" t="s">
        <v>750</v>
      </c>
      <c r="C3" s="64" t="s">
        <v>770</v>
      </c>
      <c r="D3" s="66"/>
      <c r="E3" s="66"/>
    </row>
    <row r="4" spans="1:5" ht="30" customHeight="1">
      <c r="C4" s="31"/>
      <c r="D4" s="32"/>
      <c r="E4" s="25" t="s">
        <v>602</v>
      </c>
    </row>
    <row r="5" spans="1:5">
      <c r="A5" s="10" t="s">
        <v>439</v>
      </c>
      <c r="B5" s="10" t="str">
        <f>"NoEf_"&amp;A5&amp;"_Evf"</f>
        <v>NoEf_EvFg_Evf</v>
      </c>
      <c r="C5" s="31" t="s">
        <v>425</v>
      </c>
      <c r="D5" s="31" t="s">
        <v>428</v>
      </c>
      <c r="E5" s="19">
        <f>INDEX(data,2,MATCH(B5,variabel,0))</f>
        <v>345</v>
      </c>
    </row>
    <row r="6" spans="1:5">
      <c r="A6" s="10" t="s">
        <v>440</v>
      </c>
      <c r="B6" s="10" t="str">
        <f t="shared" ref="B6:B16" si="0">"NoEf_"&amp;A6&amp;"_Evf"</f>
        <v>NoEf_EvTR_Evf</v>
      </c>
      <c r="C6" s="31" t="s">
        <v>424</v>
      </c>
      <c r="D6" s="31" t="s">
        <v>429</v>
      </c>
      <c r="E6" s="19">
        <f>INDEX(data,2,MATCH(B6,variabel,0))</f>
        <v>0</v>
      </c>
    </row>
    <row r="7" spans="1:5">
      <c r="A7" s="10" t="s">
        <v>441</v>
      </c>
      <c r="B7" s="10" t="str">
        <f t="shared" si="0"/>
        <v>NoEf_EvTK_Evf</v>
      </c>
      <c r="C7" s="31" t="s">
        <v>426</v>
      </c>
      <c r="D7" s="31" t="s">
        <v>430</v>
      </c>
      <c r="E7" s="19">
        <f>INDEX(data,2,MATCH(B7,variabel,0))</f>
        <v>0</v>
      </c>
    </row>
    <row r="8" spans="1:5">
      <c r="A8" s="10" t="s">
        <v>442</v>
      </c>
      <c r="B8" s="10" t="str">
        <f t="shared" si="0"/>
        <v>NoEf_EvX_Evf</v>
      </c>
      <c r="C8" s="31" t="s">
        <v>427</v>
      </c>
      <c r="D8" s="31" t="s">
        <v>431</v>
      </c>
      <c r="E8" s="19">
        <f>INDEX(data,2,MATCH(B8,variabel,0))</f>
        <v>6810</v>
      </c>
    </row>
    <row r="9" spans="1:5">
      <c r="A9" s="10" t="s">
        <v>443</v>
      </c>
      <c r="B9" s="10" t="str">
        <f t="shared" si="0"/>
        <v>NoEf_EvTot_Evf</v>
      </c>
      <c r="C9" s="31"/>
      <c r="D9" s="32" t="s">
        <v>206</v>
      </c>
      <c r="E9" s="19">
        <f>INDEX(data,2,MATCH(B9,variabel,0))</f>
        <v>7155</v>
      </c>
    </row>
    <row r="10" spans="1:5">
      <c r="B10" s="10" t="str">
        <f t="shared" si="0"/>
        <v>NoEf__Evf</v>
      </c>
      <c r="C10" s="31"/>
      <c r="D10" s="31"/>
      <c r="E10" s="25"/>
    </row>
    <row r="11" spans="1:5">
      <c r="B11" s="10" t="str">
        <f t="shared" si="0"/>
        <v>NoEf__Evf</v>
      </c>
      <c r="C11" s="31"/>
      <c r="D11" s="32" t="s">
        <v>432</v>
      </c>
      <c r="E11" s="25"/>
    </row>
    <row r="12" spans="1:5">
      <c r="A12" s="10" t="s">
        <v>444</v>
      </c>
      <c r="B12" s="10" t="str">
        <f t="shared" si="0"/>
        <v>NoEf_XFAuk_Evf</v>
      </c>
      <c r="C12" s="31" t="s">
        <v>433</v>
      </c>
      <c r="D12" s="31" t="s">
        <v>436</v>
      </c>
      <c r="E12" s="19">
        <f>INDEX(data,2,MATCH(B12,variabel,0))</f>
        <v>63741393</v>
      </c>
    </row>
    <row r="13" spans="1:5">
      <c r="A13" s="10" t="s">
        <v>445</v>
      </c>
      <c r="B13" s="10" t="str">
        <f t="shared" si="0"/>
        <v>NoEf_XFAust_Evf</v>
      </c>
      <c r="C13" s="31" t="s">
        <v>434</v>
      </c>
      <c r="D13" s="31" t="s">
        <v>437</v>
      </c>
      <c r="E13" s="19">
        <f>INDEX(data,2,MATCH(B13,variabel,0))</f>
        <v>0</v>
      </c>
    </row>
    <row r="14" spans="1:5">
      <c r="A14" s="10" t="s">
        <v>446</v>
      </c>
      <c r="B14" s="10" t="str">
        <f t="shared" si="0"/>
        <v>NoEf_XFAX_Evf</v>
      </c>
      <c r="C14" s="31" t="s">
        <v>435</v>
      </c>
      <c r="D14" s="31" t="s">
        <v>438</v>
      </c>
      <c r="E14" s="19">
        <f>INDEX(data,2,MATCH(B14,variabel,0))</f>
        <v>691810</v>
      </c>
    </row>
    <row r="15" spans="1:5">
      <c r="A15" s="10" t="s">
        <v>447</v>
      </c>
      <c r="B15" s="10" t="str">
        <f t="shared" si="0"/>
        <v>NoEf_XFATot_Evf</v>
      </c>
      <c r="C15" s="31"/>
      <c r="D15" s="32" t="s">
        <v>206</v>
      </c>
      <c r="E15" s="19">
        <f>INDEX(data,2,MATCH(B15,variabel,0))</f>
        <v>64433203</v>
      </c>
    </row>
    <row r="16" spans="1:5">
      <c r="B16" s="10" t="str">
        <f t="shared" si="0"/>
        <v>NoEf__Evf</v>
      </c>
      <c r="C16" s="31"/>
      <c r="D16" s="31"/>
      <c r="E16" s="25"/>
    </row>
  </sheetData>
  <sheetProtection password="BF77" sheet="1"/>
  <mergeCells count="1">
    <mergeCell ref="C3:E3"/>
  </mergeCells>
  <hyperlinks>
    <hyperlink ref="C1" location="Indhold!H2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Q24"/>
  <sheetViews>
    <sheetView showGridLines="0" topLeftCell="E1" zoomScaleNormal="100" workbookViewId="0">
      <selection sqref="A1:D1048576"/>
    </sheetView>
  </sheetViews>
  <sheetFormatPr defaultColWidth="11.42578125" defaultRowHeight="15"/>
  <cols>
    <col min="1" max="1" width="10" hidden="1" customWidth="1"/>
    <col min="2" max="2" width="17.28515625" hidden="1" customWidth="1"/>
    <col min="3" max="3" width="18.42578125" hidden="1" customWidth="1"/>
    <col min="4" max="4" width="17.42578125" hidden="1" customWidth="1"/>
    <col min="5" max="5" width="5.85546875" customWidth="1"/>
    <col min="6" max="6" width="6.85546875" customWidth="1"/>
    <col min="7" max="7" width="70.42578125" customWidth="1"/>
    <col min="8" max="8" width="16.5703125" customWidth="1"/>
    <col min="9" max="9" width="14.42578125" customWidth="1"/>
    <col min="10" max="10" width="15.42578125" customWidth="1"/>
    <col min="11" max="11" width="11" customWidth="1"/>
    <col min="12" max="12" width="9" customWidth="1"/>
    <col min="13" max="13" width="7" customWidth="1"/>
  </cols>
  <sheetData>
    <row r="1" spans="1:17">
      <c r="E1" s="21" t="s">
        <v>734</v>
      </c>
    </row>
    <row r="2" spans="1:17">
      <c r="F2" s="29"/>
    </row>
    <row r="3" spans="1:17" ht="35.25" customHeight="1">
      <c r="A3" s="10" t="s">
        <v>754</v>
      </c>
      <c r="E3" s="67" t="s">
        <v>773</v>
      </c>
      <c r="F3" s="68"/>
      <c r="G3" s="68"/>
      <c r="H3" s="68"/>
      <c r="I3" s="68"/>
      <c r="J3" s="68"/>
    </row>
    <row r="4" spans="1:17" ht="55.5" customHeight="1">
      <c r="A4" s="22" t="s">
        <v>31</v>
      </c>
      <c r="B4" s="22" t="s">
        <v>804</v>
      </c>
      <c r="C4" s="22" t="s">
        <v>804</v>
      </c>
      <c r="D4" s="22" t="s">
        <v>804</v>
      </c>
      <c r="E4" s="27"/>
      <c r="F4" s="27"/>
      <c r="G4" s="20"/>
      <c r="H4" s="25" t="s">
        <v>874</v>
      </c>
      <c r="I4" s="25" t="s">
        <v>559</v>
      </c>
      <c r="J4" s="25" t="s">
        <v>560</v>
      </c>
    </row>
    <row r="5" spans="1:17">
      <c r="A5" s="22"/>
      <c r="B5" s="22" t="s">
        <v>805</v>
      </c>
      <c r="C5" s="22" t="s">
        <v>806</v>
      </c>
      <c r="D5" s="22" t="s">
        <v>601</v>
      </c>
      <c r="E5" s="27"/>
      <c r="F5" s="27"/>
      <c r="G5" s="20" t="s">
        <v>680</v>
      </c>
      <c r="H5" s="25"/>
      <c r="I5" s="25"/>
      <c r="J5" s="25"/>
    </row>
    <row r="6" spans="1:17">
      <c r="A6" s="26" t="s">
        <v>584</v>
      </c>
      <c r="B6" s="26" t="str">
        <f>"NoRu_"&amp;B$5&amp;"_"&amp;$A6</f>
        <v>NoRu_un_ejdE</v>
      </c>
      <c r="C6" s="26" t="str">
        <f t="shared" ref="C6:D6" si="0">"NoRu_"&amp;C$5&amp;"_"&amp;$A6</f>
        <v>NoRu_ned_ejdE</v>
      </c>
      <c r="D6" s="26" t="str">
        <f t="shared" si="0"/>
        <v>NoRu_ET_ejdE</v>
      </c>
      <c r="E6" s="27" t="s">
        <v>0</v>
      </c>
      <c r="F6" s="27"/>
      <c r="G6" s="27" t="s">
        <v>562</v>
      </c>
      <c r="H6" s="19">
        <f t="shared" ref="H6:H17" si="1">INDEX(data,2,MATCH(B6,variabel,0))</f>
        <v>1634226165</v>
      </c>
      <c r="I6" s="19">
        <f t="shared" ref="I6:I17" si="2">INDEX(data,2,MATCH(C6,variabel,0))</f>
        <v>4386044</v>
      </c>
      <c r="J6" s="19">
        <f t="shared" ref="J6:J17" si="3">INDEX(data,2,MATCH(D6,variabel,0))</f>
        <v>257133</v>
      </c>
      <c r="N6" s="18"/>
      <c r="O6" s="18"/>
      <c r="P6" s="18"/>
      <c r="Q6" s="18"/>
    </row>
    <row r="7" spans="1:17">
      <c r="A7" s="26" t="s">
        <v>585</v>
      </c>
      <c r="B7" s="26" t="str">
        <f t="shared" ref="B7:D22" si="4">"NoRu_"&amp;B$5&amp;"_"&amp;$A7</f>
        <v>NoRu_un_ejdF</v>
      </c>
      <c r="C7" s="26" t="str">
        <f t="shared" si="4"/>
        <v>NoRu_ned_ejdF</v>
      </c>
      <c r="D7" s="26" t="str">
        <f t="shared" si="4"/>
        <v>NoRu_ET_ejdF</v>
      </c>
      <c r="E7" s="27" t="s">
        <v>1</v>
      </c>
      <c r="F7" s="27"/>
      <c r="G7" s="27" t="s">
        <v>563</v>
      </c>
      <c r="H7" s="19">
        <f t="shared" si="1"/>
        <v>93837346</v>
      </c>
      <c r="I7" s="19">
        <f t="shared" si="2"/>
        <v>170128</v>
      </c>
      <c r="J7" s="19">
        <f t="shared" si="3"/>
        <v>1813</v>
      </c>
      <c r="N7" s="18"/>
      <c r="O7" s="18"/>
      <c r="P7" s="18"/>
      <c r="Q7" s="18"/>
    </row>
    <row r="8" spans="1:17">
      <c r="A8" s="26" t="s">
        <v>586</v>
      </c>
      <c r="B8" s="26" t="str">
        <f t="shared" si="4"/>
        <v>NoRu_un_ejdS</v>
      </c>
      <c r="C8" s="26" t="str">
        <f t="shared" si="4"/>
        <v>NoRu_ned_ejdS</v>
      </c>
      <c r="D8" s="26" t="str">
        <f t="shared" si="4"/>
        <v>NoRu_ET_ejdS</v>
      </c>
      <c r="E8" s="27" t="s">
        <v>2</v>
      </c>
      <c r="F8" s="27"/>
      <c r="G8" s="27" t="s">
        <v>564</v>
      </c>
      <c r="H8" s="19">
        <f t="shared" si="1"/>
        <v>223000743</v>
      </c>
      <c r="I8" s="19">
        <f t="shared" si="2"/>
        <v>29291</v>
      </c>
      <c r="J8" s="19">
        <f t="shared" si="3"/>
        <v>10770</v>
      </c>
      <c r="N8" s="18"/>
      <c r="O8" s="18"/>
      <c r="P8" s="18"/>
      <c r="Q8" s="18"/>
    </row>
    <row r="9" spans="1:17">
      <c r="A9" s="26" t="s">
        <v>587</v>
      </c>
      <c r="B9" s="26" t="str">
        <f t="shared" si="4"/>
        <v>NoRu_un_ejdA</v>
      </c>
      <c r="C9" s="26" t="str">
        <f t="shared" si="4"/>
        <v>NoRu_ned_ejdA</v>
      </c>
      <c r="D9" s="26" t="str">
        <f t="shared" si="4"/>
        <v>NoRu_ET_ejdA</v>
      </c>
      <c r="E9" s="27" t="s">
        <v>3</v>
      </c>
      <c r="F9" s="27"/>
      <c r="G9" s="27" t="s">
        <v>565</v>
      </c>
      <c r="H9" s="19">
        <f t="shared" si="1"/>
        <v>94698664</v>
      </c>
      <c r="I9" s="19">
        <f t="shared" si="2"/>
        <v>300107</v>
      </c>
      <c r="J9" s="19">
        <f t="shared" si="3"/>
        <v>5871</v>
      </c>
      <c r="N9" s="18"/>
      <c r="O9" s="18"/>
      <c r="P9" s="18"/>
      <c r="Q9" s="18"/>
    </row>
    <row r="10" spans="1:17">
      <c r="A10" s="26" t="s">
        <v>588</v>
      </c>
      <c r="B10" s="26" t="str">
        <f t="shared" si="4"/>
        <v>NoRu_un_ejdU</v>
      </c>
      <c r="C10" s="26" t="str">
        <f t="shared" si="4"/>
        <v>NoRu_ned_ejdU</v>
      </c>
      <c r="D10" s="26" t="str">
        <f t="shared" si="4"/>
        <v>NoRu_ET_ejdU</v>
      </c>
      <c r="E10" s="27" t="s">
        <v>4</v>
      </c>
      <c r="F10" s="27"/>
      <c r="G10" s="27" t="s">
        <v>566</v>
      </c>
      <c r="H10" s="19">
        <f t="shared" si="1"/>
        <v>393290935</v>
      </c>
      <c r="I10" s="19">
        <f t="shared" si="2"/>
        <v>1475164</v>
      </c>
      <c r="J10" s="19">
        <f t="shared" si="3"/>
        <v>26915</v>
      </c>
      <c r="N10" s="18"/>
      <c r="O10" s="18"/>
      <c r="P10" s="18"/>
      <c r="Q10" s="18"/>
    </row>
    <row r="11" spans="1:17">
      <c r="A11" s="26" t="s">
        <v>589</v>
      </c>
      <c r="B11" s="26" t="str">
        <f t="shared" si="4"/>
        <v>NoRu_un_ejdI</v>
      </c>
      <c r="C11" s="26" t="str">
        <f t="shared" si="4"/>
        <v>NoRu_ned_ejdI</v>
      </c>
      <c r="D11" s="26" t="str">
        <f t="shared" si="4"/>
        <v>NoRu_ET_ejdI</v>
      </c>
      <c r="E11" s="27" t="s">
        <v>5</v>
      </c>
      <c r="F11" s="27"/>
      <c r="G11" s="27" t="s">
        <v>567</v>
      </c>
      <c r="H11" s="19">
        <f t="shared" si="1"/>
        <v>74965035</v>
      </c>
      <c r="I11" s="19">
        <f t="shared" si="2"/>
        <v>91181</v>
      </c>
      <c r="J11" s="19">
        <f t="shared" si="3"/>
        <v>6942</v>
      </c>
      <c r="N11" s="18"/>
      <c r="O11" s="18"/>
      <c r="P11" s="18"/>
      <c r="Q11" s="18"/>
    </row>
    <row r="12" spans="1:17">
      <c r="A12" s="26" t="s">
        <v>590</v>
      </c>
      <c r="B12" s="26" t="str">
        <f t="shared" si="4"/>
        <v>NoRu_un_ejdK</v>
      </c>
      <c r="C12" s="26" t="str">
        <f t="shared" si="4"/>
        <v>NoRu_ned_ejdK</v>
      </c>
      <c r="D12" s="26" t="str">
        <f t="shared" si="4"/>
        <v>NoRu_ET_ejdK</v>
      </c>
      <c r="E12" s="27" t="s">
        <v>6</v>
      </c>
      <c r="F12" s="27"/>
      <c r="G12" s="27" t="s">
        <v>568</v>
      </c>
      <c r="H12" s="19">
        <f t="shared" si="1"/>
        <v>338047802</v>
      </c>
      <c r="I12" s="19">
        <f t="shared" si="2"/>
        <v>1692089</v>
      </c>
      <c r="J12" s="19">
        <f t="shared" si="3"/>
        <v>250975</v>
      </c>
      <c r="N12" s="18"/>
      <c r="O12" s="18"/>
      <c r="P12" s="18"/>
      <c r="Q12" s="18"/>
    </row>
    <row r="13" spans="1:17">
      <c r="A13" s="26" t="s">
        <v>591</v>
      </c>
      <c r="B13" s="26" t="str">
        <f t="shared" si="4"/>
        <v>NoRu_un_ejdL</v>
      </c>
      <c r="C13" s="26" t="str">
        <f t="shared" si="4"/>
        <v>NoRu_ned_ejdL</v>
      </c>
      <c r="D13" s="26" t="str">
        <f t="shared" si="4"/>
        <v>NoRu_ET_ejdL</v>
      </c>
      <c r="E13" s="27" t="s">
        <v>7</v>
      </c>
      <c r="F13" s="27"/>
      <c r="G13" s="27" t="s">
        <v>569</v>
      </c>
      <c r="H13" s="19">
        <f t="shared" si="1"/>
        <v>247854497</v>
      </c>
      <c r="I13" s="19">
        <f t="shared" si="2"/>
        <v>1812961</v>
      </c>
      <c r="J13" s="19">
        <f t="shared" si="3"/>
        <v>27226</v>
      </c>
      <c r="N13" s="18"/>
      <c r="O13" s="18"/>
      <c r="P13" s="18"/>
      <c r="Q13" s="18"/>
    </row>
    <row r="14" spans="1:17">
      <c r="A14" s="26" t="s">
        <v>592</v>
      </c>
      <c r="B14" s="26" t="str">
        <f t="shared" si="4"/>
        <v>NoRu_un_ejdO</v>
      </c>
      <c r="C14" s="26" t="str">
        <f t="shared" si="4"/>
        <v>NoRu_ned_ejdO</v>
      </c>
      <c r="D14" s="26" t="str">
        <f t="shared" si="4"/>
        <v>NoRu_ET_ejdO</v>
      </c>
      <c r="E14" s="27" t="s">
        <v>8</v>
      </c>
      <c r="F14" s="27"/>
      <c r="G14" s="27" t="s">
        <v>570</v>
      </c>
      <c r="H14" s="19">
        <f t="shared" si="1"/>
        <v>39792873</v>
      </c>
      <c r="I14" s="19">
        <f t="shared" si="2"/>
        <v>192407</v>
      </c>
      <c r="J14" s="19">
        <f t="shared" si="3"/>
        <v>10481</v>
      </c>
      <c r="N14" s="18"/>
      <c r="O14" s="18"/>
      <c r="P14" s="18"/>
      <c r="Q14" s="18"/>
    </row>
    <row r="15" spans="1:17">
      <c r="A15" s="26" t="s">
        <v>593</v>
      </c>
      <c r="B15" s="26" t="str">
        <f t="shared" si="4"/>
        <v>NoRu_un_ejdX</v>
      </c>
      <c r="C15" s="26" t="str">
        <f t="shared" si="4"/>
        <v>NoRu_ned_ejdX</v>
      </c>
      <c r="D15" s="26" t="str">
        <f t="shared" si="4"/>
        <v>NoRu_ET_ejdX</v>
      </c>
      <c r="E15" s="27" t="s">
        <v>9</v>
      </c>
      <c r="F15" s="27"/>
      <c r="G15" s="27" t="s">
        <v>571</v>
      </c>
      <c r="H15" s="19">
        <f t="shared" si="1"/>
        <v>852232</v>
      </c>
      <c r="I15" s="19">
        <f t="shared" si="2"/>
        <v>7081</v>
      </c>
      <c r="J15" s="19">
        <f t="shared" si="3"/>
        <v>163</v>
      </c>
      <c r="N15" s="18"/>
      <c r="O15" s="18"/>
      <c r="P15" s="18"/>
      <c r="Q15" s="18"/>
    </row>
    <row r="16" spans="1:17">
      <c r="A16" s="26" t="s">
        <v>594</v>
      </c>
      <c r="B16" s="26" t="str">
        <f t="shared" si="4"/>
        <v>NoRu_un_ejdTot</v>
      </c>
      <c r="C16" s="26" t="str">
        <f t="shared" si="4"/>
        <v>NoRu_ned_ejdTot</v>
      </c>
      <c r="D16" s="26" t="str">
        <f t="shared" si="4"/>
        <v>NoRu_ET_ejdTot</v>
      </c>
      <c r="E16" s="20" t="s">
        <v>10</v>
      </c>
      <c r="F16" s="20"/>
      <c r="G16" s="20" t="s">
        <v>572</v>
      </c>
      <c r="H16" s="19">
        <f t="shared" si="1"/>
        <v>3140566291</v>
      </c>
      <c r="I16" s="19">
        <f t="shared" si="2"/>
        <v>10156451</v>
      </c>
      <c r="J16" s="19">
        <f t="shared" si="3"/>
        <v>598289</v>
      </c>
      <c r="N16" s="18"/>
      <c r="O16" s="18"/>
      <c r="P16" s="18"/>
      <c r="Q16" s="18"/>
    </row>
    <row r="17" spans="1:17">
      <c r="A17" s="26" t="s">
        <v>595</v>
      </c>
      <c r="B17" s="26" t="str">
        <f t="shared" si="4"/>
        <v>NoRu_un_affL</v>
      </c>
      <c r="C17" s="26" t="str">
        <f t="shared" si="4"/>
        <v>NoRu_ned_affL</v>
      </c>
      <c r="D17" s="26" t="str">
        <f t="shared" si="4"/>
        <v>NoRu_ET_affL</v>
      </c>
      <c r="E17" s="27"/>
      <c r="F17" s="27" t="s">
        <v>561</v>
      </c>
      <c r="G17" s="27" t="s">
        <v>573</v>
      </c>
      <c r="H17" s="19">
        <f t="shared" si="1"/>
        <v>1491016345</v>
      </c>
      <c r="I17" s="19">
        <f t="shared" si="2"/>
        <v>4277059</v>
      </c>
      <c r="J17" s="19">
        <f t="shared" si="3"/>
        <v>227124</v>
      </c>
      <c r="N17" s="18"/>
      <c r="O17" s="18"/>
      <c r="P17" s="18"/>
      <c r="Q17" s="18"/>
    </row>
    <row r="18" spans="1:17">
      <c r="A18" s="26"/>
      <c r="B18" s="26"/>
      <c r="C18" s="26"/>
      <c r="D18" s="26"/>
      <c r="E18" s="27"/>
      <c r="F18" s="27"/>
      <c r="G18" s="27"/>
      <c r="H18" s="27"/>
      <c r="I18" s="27"/>
      <c r="J18" s="27"/>
      <c r="N18" s="18"/>
      <c r="O18" s="18"/>
      <c r="P18" s="18"/>
      <c r="Q18" s="18"/>
    </row>
    <row r="19" spans="1:17">
      <c r="A19" s="26"/>
      <c r="B19" s="26"/>
      <c r="C19" s="26"/>
      <c r="D19" s="26"/>
      <c r="E19" s="27"/>
      <c r="F19" s="27"/>
      <c r="G19" s="20" t="s">
        <v>574</v>
      </c>
      <c r="H19" s="27"/>
      <c r="I19" s="27"/>
      <c r="J19" s="27"/>
      <c r="N19" s="18"/>
      <c r="O19" s="18"/>
      <c r="P19" s="18"/>
      <c r="Q19" s="18"/>
    </row>
    <row r="20" spans="1:17">
      <c r="A20" s="26" t="s">
        <v>596</v>
      </c>
      <c r="B20" s="26" t="str">
        <f t="shared" si="4"/>
        <v>NoRu_un_RLI</v>
      </c>
      <c r="C20" s="26" t="str">
        <f t="shared" si="4"/>
        <v>NoRu_ned_RLI</v>
      </c>
      <c r="D20" s="26" t="str">
        <f t="shared" si="4"/>
        <v>NoRu_ET_RLI</v>
      </c>
      <c r="E20" s="20" t="s">
        <v>0</v>
      </c>
      <c r="F20" s="20"/>
      <c r="G20" s="27" t="s">
        <v>580</v>
      </c>
      <c r="H20" s="19">
        <f t="shared" ref="H20:J24" si="5">INDEX(data,2,MATCH(B20,variabel,0))</f>
        <v>46407354</v>
      </c>
      <c r="I20" s="19">
        <f t="shared" si="5"/>
        <v>57711</v>
      </c>
      <c r="J20" s="19">
        <f t="shared" si="5"/>
        <v>0</v>
      </c>
      <c r="N20" s="18"/>
      <c r="O20" s="18"/>
      <c r="P20" s="18"/>
      <c r="Q20" s="18"/>
    </row>
    <row r="21" spans="1:17">
      <c r="A21" s="26" t="s">
        <v>597</v>
      </c>
      <c r="B21" s="26" t="str">
        <f t="shared" si="4"/>
        <v>NoRu_un_RLF</v>
      </c>
      <c r="C21" s="26" t="str">
        <f t="shared" si="4"/>
        <v>NoRu_ned_RLF</v>
      </c>
      <c r="D21" s="26" t="str">
        <f t="shared" si="4"/>
        <v>NoRu_ET_RLF</v>
      </c>
      <c r="E21" s="20" t="s">
        <v>1</v>
      </c>
      <c r="F21" s="20"/>
      <c r="G21" s="27" t="s">
        <v>581</v>
      </c>
      <c r="H21" s="19">
        <f t="shared" si="5"/>
        <v>1046264211</v>
      </c>
      <c r="I21" s="19">
        <f t="shared" si="5"/>
        <v>2672227</v>
      </c>
      <c r="J21" s="19">
        <f t="shared" si="5"/>
        <v>188627</v>
      </c>
      <c r="N21" s="18"/>
      <c r="O21" s="18"/>
      <c r="P21" s="18"/>
      <c r="Q21" s="18"/>
    </row>
    <row r="22" spans="1:17">
      <c r="A22" s="26" t="s">
        <v>598</v>
      </c>
      <c r="B22" s="26" t="str">
        <f t="shared" si="4"/>
        <v>NoRu_un_RLR</v>
      </c>
      <c r="C22" s="26" t="str">
        <f t="shared" si="4"/>
        <v>NoRu_ned_RLR</v>
      </c>
      <c r="D22" s="26" t="str">
        <f t="shared" si="4"/>
        <v>NoRu_ET_RLR</v>
      </c>
      <c r="E22" s="20" t="s">
        <v>2</v>
      </c>
      <c r="F22" s="20"/>
      <c r="G22" s="27" t="s">
        <v>582</v>
      </c>
      <c r="H22" s="19">
        <f t="shared" si="5"/>
        <v>1096421692</v>
      </c>
      <c r="I22" s="19">
        <f t="shared" si="5"/>
        <v>3827767</v>
      </c>
      <c r="J22" s="19">
        <f t="shared" si="5"/>
        <v>121001</v>
      </c>
      <c r="N22" s="18"/>
      <c r="O22" s="18"/>
      <c r="P22" s="18"/>
      <c r="Q22" s="18"/>
    </row>
    <row r="23" spans="1:17">
      <c r="A23" s="26" t="s">
        <v>599</v>
      </c>
      <c r="B23" s="26" t="str">
        <f t="shared" ref="B23:D24" si="6">"NoRu_"&amp;B$5&amp;"_"&amp;$A23</f>
        <v>NoRu_un_PMr</v>
      </c>
      <c r="C23" s="26" t="str">
        <f t="shared" si="6"/>
        <v>NoRu_ned_PMr</v>
      </c>
      <c r="D23" s="26" t="str">
        <f t="shared" si="6"/>
        <v>NoRu_ET_PMr</v>
      </c>
      <c r="E23" s="20" t="s">
        <v>3</v>
      </c>
      <c r="F23" s="20"/>
      <c r="G23" s="27" t="s">
        <v>583</v>
      </c>
      <c r="H23" s="19">
        <f t="shared" si="5"/>
        <v>951473036</v>
      </c>
      <c r="I23" s="19">
        <f t="shared" si="5"/>
        <v>3598747</v>
      </c>
      <c r="J23" s="19">
        <f t="shared" si="5"/>
        <v>288662</v>
      </c>
      <c r="N23" s="18"/>
      <c r="O23" s="18"/>
      <c r="P23" s="18"/>
      <c r="Q23" s="18"/>
    </row>
    <row r="24" spans="1:17">
      <c r="A24" s="26" t="s">
        <v>600</v>
      </c>
      <c r="B24" s="26" t="str">
        <f t="shared" si="6"/>
        <v>NoRu_un_PMrTot</v>
      </c>
      <c r="C24" s="26" t="str">
        <f t="shared" si="6"/>
        <v>NoRu_ned_PMrTot</v>
      </c>
      <c r="D24" s="26" t="str">
        <f t="shared" si="6"/>
        <v>NoRu_ET_PMrTot</v>
      </c>
      <c r="E24" s="20" t="s">
        <v>4</v>
      </c>
      <c r="F24" s="20"/>
      <c r="G24" s="20" t="s">
        <v>572</v>
      </c>
      <c r="H24" s="19">
        <f t="shared" si="5"/>
        <v>3140566291</v>
      </c>
      <c r="I24" s="19">
        <f t="shared" si="5"/>
        <v>10156451</v>
      </c>
      <c r="J24" s="19">
        <f t="shared" si="5"/>
        <v>598289</v>
      </c>
      <c r="N24" s="18"/>
      <c r="O24" s="18"/>
      <c r="P24" s="18"/>
      <c r="Q24" s="18"/>
    </row>
  </sheetData>
  <sheetProtection password="BF77" sheet="1"/>
  <mergeCells count="1">
    <mergeCell ref="E3:J3"/>
  </mergeCells>
  <hyperlinks>
    <hyperlink ref="E1" location="Indhold!H2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&amp;L&amp;C&amp;G&amp;R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I89"/>
  <sheetViews>
    <sheetView showGridLines="0" topLeftCell="E1" zoomScaleNormal="100" workbookViewId="0">
      <selection sqref="A1:D1048576"/>
    </sheetView>
  </sheetViews>
  <sheetFormatPr defaultColWidth="11.42578125" defaultRowHeight="15"/>
  <cols>
    <col min="1" max="1" width="12.85546875" hidden="1" customWidth="1"/>
    <col min="2" max="2" width="20.5703125" hidden="1" customWidth="1"/>
    <col min="3" max="3" width="16.42578125" hidden="1" customWidth="1"/>
    <col min="4" max="4" width="17.42578125" hidden="1" customWidth="1"/>
    <col min="5" max="5" width="4.42578125" customWidth="1"/>
    <col min="6" max="6" width="88" customWidth="1"/>
    <col min="7" max="9" width="16.42578125" customWidth="1"/>
    <col min="10" max="10" width="9.140625" customWidth="1"/>
  </cols>
  <sheetData>
    <row r="1" spans="1:9">
      <c r="E1" s="21" t="s">
        <v>734</v>
      </c>
    </row>
    <row r="3" spans="1:9" ht="23.25" customHeight="1">
      <c r="A3" s="10" t="s">
        <v>751</v>
      </c>
      <c r="B3" s="10"/>
      <c r="E3" s="69" t="s">
        <v>774</v>
      </c>
      <c r="F3" s="69"/>
      <c r="G3" s="34"/>
    </row>
    <row r="4" spans="1:9" ht="38.25" customHeight="1">
      <c r="A4" s="22" t="s">
        <v>31</v>
      </c>
      <c r="B4" s="22"/>
      <c r="E4" s="27"/>
      <c r="F4" s="27"/>
      <c r="G4" s="25" t="s">
        <v>666</v>
      </c>
    </row>
    <row r="5" spans="1:9">
      <c r="A5" s="10"/>
      <c r="B5" s="10"/>
      <c r="E5" s="20" t="s">
        <v>0</v>
      </c>
      <c r="F5" s="20" t="s">
        <v>14</v>
      </c>
      <c r="G5" s="27"/>
    </row>
    <row r="6" spans="1:9">
      <c r="A6" s="26" t="s">
        <v>220</v>
      </c>
      <c r="B6" s="26" t="str">
        <f>"NoRe_Nry_"&amp;A6</f>
        <v>NoRe_Nry_RIkc</v>
      </c>
      <c r="E6" s="27"/>
      <c r="F6" s="27" t="s">
        <v>47</v>
      </c>
      <c r="G6" s="19">
        <f>INDEX(data,2,MATCH(B6,variabel,0))</f>
        <v>3611865</v>
      </c>
      <c r="I6" s="18"/>
    </row>
    <row r="7" spans="1:9">
      <c r="A7" s="26" t="s">
        <v>221</v>
      </c>
      <c r="B7" s="26" t="str">
        <f t="shared" ref="B7:B70" si="0">"NoRe_Nry_"&amp;A7</f>
        <v>NoRe_Nry_RIut</v>
      </c>
      <c r="E7" s="27"/>
      <c r="F7" s="27" t="s">
        <v>183</v>
      </c>
      <c r="G7" s="19">
        <f>INDEX(data,2,MATCH(B7,variabel,0))</f>
        <v>104205562</v>
      </c>
      <c r="I7" s="18"/>
    </row>
    <row r="8" spans="1:9">
      <c r="A8" s="26" t="s">
        <v>222</v>
      </c>
      <c r="B8" s="26" t="str">
        <f t="shared" si="0"/>
        <v>NoRe_Nry_RIb</v>
      </c>
      <c r="E8" s="27"/>
      <c r="F8" s="27" t="s">
        <v>184</v>
      </c>
      <c r="G8" s="19">
        <f>INDEX(data,2,MATCH(B8,variabel,0))</f>
        <v>22171577</v>
      </c>
      <c r="I8" s="18"/>
    </row>
    <row r="9" spans="1:9">
      <c r="A9" s="26" t="s">
        <v>223</v>
      </c>
      <c r="B9" s="26" t="str">
        <f t="shared" si="0"/>
        <v>NoRe_Nry_RIo</v>
      </c>
      <c r="E9" s="27"/>
      <c r="F9" s="27" t="s">
        <v>185</v>
      </c>
      <c r="G9" s="19">
        <f>INDEX(data,2,MATCH(B9,variabel,0))</f>
        <v>4400476</v>
      </c>
      <c r="I9" s="18"/>
    </row>
    <row r="10" spans="1:9">
      <c r="A10" s="26" t="s">
        <v>226</v>
      </c>
      <c r="B10" s="26" t="str">
        <f t="shared" si="0"/>
        <v>NoRe_Nry_RITot</v>
      </c>
      <c r="E10" s="27"/>
      <c r="F10" s="20" t="s">
        <v>186</v>
      </c>
      <c r="G10" s="19">
        <f>INDEX(data,2,MATCH(B10,variabel,0))</f>
        <v>-1048789</v>
      </c>
      <c r="I10" s="18"/>
    </row>
    <row r="11" spans="1:9">
      <c r="A11" s="26"/>
      <c r="B11" s="26"/>
      <c r="E11" s="27"/>
      <c r="F11" s="27"/>
      <c r="G11" s="28"/>
      <c r="I11" s="18"/>
    </row>
    <row r="12" spans="1:9">
      <c r="A12" s="26"/>
      <c r="B12" s="26"/>
      <c r="E12" s="27"/>
      <c r="F12" s="20" t="s">
        <v>449</v>
      </c>
      <c r="G12" s="28"/>
      <c r="I12" s="18"/>
    </row>
    <row r="13" spans="1:9">
      <c r="A13" s="26" t="s">
        <v>239</v>
      </c>
      <c r="B13" s="26" t="str">
        <f t="shared" si="0"/>
        <v>NoRe_Nry_Hvk</v>
      </c>
      <c r="E13" s="27"/>
      <c r="F13" s="27" t="s">
        <v>728</v>
      </c>
      <c r="G13" s="19">
        <f t="shared" ref="G13:G19" si="1">INDEX(data,2,MATCH(B13,variabel,0))</f>
        <v>-4652</v>
      </c>
      <c r="I13" s="18"/>
    </row>
    <row r="14" spans="1:9">
      <c r="A14" s="26" t="s">
        <v>241</v>
      </c>
      <c r="B14" s="26" t="str">
        <f t="shared" si="0"/>
        <v>NoRe_Nry_Hrek</v>
      </c>
      <c r="E14" s="27"/>
      <c r="F14" s="27" t="s">
        <v>729</v>
      </c>
      <c r="G14" s="19">
        <f t="shared" si="1"/>
        <v>-1044137</v>
      </c>
      <c r="I14" s="18"/>
    </row>
    <row r="15" spans="1:9">
      <c r="A15" s="26" t="s">
        <v>224</v>
      </c>
      <c r="B15" s="26" t="str">
        <f t="shared" si="0"/>
        <v>NoRe_Nry_Hak</v>
      </c>
      <c r="E15" s="27"/>
      <c r="F15" s="27" t="s">
        <v>730</v>
      </c>
      <c r="G15" s="19">
        <f t="shared" si="1"/>
        <v>0</v>
      </c>
      <c r="I15" s="18"/>
    </row>
    <row r="16" spans="1:9">
      <c r="A16" s="26" t="s">
        <v>240</v>
      </c>
      <c r="B16" s="26" t="str">
        <f t="shared" si="0"/>
        <v>NoRe_Nry_Hrk</v>
      </c>
      <c r="E16" s="27"/>
      <c r="F16" s="27" t="s">
        <v>731</v>
      </c>
      <c r="G16" s="19">
        <f t="shared" si="1"/>
        <v>0</v>
      </c>
      <c r="I16" s="18"/>
    </row>
    <row r="17" spans="1:9">
      <c r="A17" s="26" t="s">
        <v>242</v>
      </c>
      <c r="B17" s="26" t="str">
        <f t="shared" si="0"/>
        <v>NoRe_Nry_Hank</v>
      </c>
      <c r="E17" s="27"/>
      <c r="F17" s="27" t="s">
        <v>732</v>
      </c>
      <c r="G17" s="19">
        <f t="shared" si="1"/>
        <v>0</v>
      </c>
      <c r="I17" s="18"/>
    </row>
    <row r="18" spans="1:9">
      <c r="A18" s="26" t="s">
        <v>243</v>
      </c>
      <c r="B18" s="26" t="str">
        <f t="shared" si="0"/>
        <v>NoRe_Nry_Hxr</v>
      </c>
      <c r="E18" s="27"/>
      <c r="F18" s="27" t="s">
        <v>187</v>
      </c>
      <c r="G18" s="19">
        <f t="shared" si="1"/>
        <v>660928</v>
      </c>
      <c r="I18" s="18"/>
    </row>
    <row r="19" spans="1:9">
      <c r="A19" s="26" t="s">
        <v>225</v>
      </c>
      <c r="B19" s="26" t="str">
        <f t="shared" si="0"/>
        <v>NoRe_Nry_HTot</v>
      </c>
      <c r="E19" s="27"/>
      <c r="F19" s="20" t="s">
        <v>188</v>
      </c>
      <c r="G19" s="19">
        <f t="shared" si="1"/>
        <v>134001616</v>
      </c>
      <c r="I19" s="18"/>
    </row>
    <row r="20" spans="1:9">
      <c r="A20" s="26"/>
      <c r="B20" s="26"/>
      <c r="E20" s="27"/>
      <c r="F20" s="27"/>
      <c r="G20" s="28"/>
      <c r="I20" s="18"/>
    </row>
    <row r="21" spans="1:9">
      <c r="A21" s="26"/>
      <c r="B21" s="26"/>
      <c r="E21" s="27"/>
      <c r="F21" s="20" t="s">
        <v>667</v>
      </c>
      <c r="G21" s="28"/>
      <c r="I21" s="18"/>
    </row>
    <row r="22" spans="1:9">
      <c r="A22" s="26" t="s">
        <v>227</v>
      </c>
      <c r="B22" s="26" t="str">
        <f t="shared" si="0"/>
        <v>NoRe_Nry_KTkc</v>
      </c>
      <c r="E22" s="27"/>
      <c r="F22" s="27" t="s">
        <v>47</v>
      </c>
      <c r="G22" s="19">
        <f>INDEX(data,2,MATCH(B22,variabel,0))</f>
        <v>1242832</v>
      </c>
      <c r="I22" s="18"/>
    </row>
    <row r="23" spans="1:9">
      <c r="A23" s="26" t="s">
        <v>228</v>
      </c>
      <c r="B23" s="26" t="str">
        <f t="shared" si="0"/>
        <v>NoRe_Nry_KTut</v>
      </c>
      <c r="E23" s="27"/>
      <c r="F23" s="27" t="s">
        <v>183</v>
      </c>
      <c r="G23" s="19">
        <f>INDEX(data,2,MATCH(B23,variabel,0))</f>
        <v>0</v>
      </c>
      <c r="I23" s="18"/>
    </row>
    <row r="24" spans="1:9">
      <c r="A24" s="26"/>
      <c r="B24" s="26"/>
      <c r="E24" s="27"/>
      <c r="F24" s="27"/>
      <c r="G24" s="28"/>
      <c r="I24" s="18"/>
    </row>
    <row r="25" spans="1:9">
      <c r="A25" s="26"/>
      <c r="B25" s="26"/>
      <c r="E25" s="20" t="s">
        <v>1</v>
      </c>
      <c r="F25" s="20" t="s">
        <v>668</v>
      </c>
      <c r="G25" s="28"/>
      <c r="I25" s="18"/>
    </row>
    <row r="26" spans="1:9">
      <c r="A26" s="26" t="s">
        <v>229</v>
      </c>
      <c r="B26" s="26" t="str">
        <f t="shared" si="0"/>
        <v>NoRe_Nry_RUkc</v>
      </c>
      <c r="E26" s="27"/>
      <c r="F26" s="27" t="s">
        <v>189</v>
      </c>
      <c r="G26" s="19">
        <f t="shared" ref="G26:G33" si="2">INDEX(data,2,MATCH(B26,variabel,0))</f>
        <v>24988381</v>
      </c>
      <c r="I26" s="18"/>
    </row>
    <row r="27" spans="1:9">
      <c r="A27" s="26" t="s">
        <v>230</v>
      </c>
      <c r="B27" s="26" t="str">
        <f t="shared" si="0"/>
        <v>NoRe_Nry_RUig</v>
      </c>
      <c r="E27" s="27"/>
      <c r="F27" s="27" t="s">
        <v>70</v>
      </c>
      <c r="G27" s="19">
        <f t="shared" si="2"/>
        <v>0</v>
      </c>
      <c r="I27" s="18"/>
    </row>
    <row r="28" spans="1:9">
      <c r="A28" s="26" t="s">
        <v>231</v>
      </c>
      <c r="B28" s="26" t="str">
        <f t="shared" si="0"/>
        <v>NoRe_Nry_RUuo</v>
      </c>
      <c r="E28" s="27"/>
      <c r="F28" s="27" t="s">
        <v>190</v>
      </c>
      <c r="G28" s="19">
        <f t="shared" si="2"/>
        <v>79423382</v>
      </c>
      <c r="I28" s="18"/>
    </row>
    <row r="29" spans="1:9">
      <c r="A29" s="26" t="s">
        <v>233</v>
      </c>
      <c r="B29" s="26" t="str">
        <f t="shared" si="0"/>
        <v>NoRe_Nry_RUur</v>
      </c>
      <c r="E29" s="27"/>
      <c r="F29" s="27" t="s">
        <v>191</v>
      </c>
      <c r="G29" s="19">
        <f t="shared" si="2"/>
        <v>117</v>
      </c>
      <c r="I29" s="18"/>
    </row>
    <row r="30" spans="1:9">
      <c r="A30" s="26" t="s">
        <v>232</v>
      </c>
      <c r="B30" s="26" t="str">
        <f t="shared" si="0"/>
        <v>NoRe_Nry_RUek</v>
      </c>
      <c r="E30" s="27"/>
      <c r="F30" s="27" t="s">
        <v>86</v>
      </c>
      <c r="G30" s="19">
        <f t="shared" si="2"/>
        <v>755359</v>
      </c>
      <c r="I30" s="18"/>
    </row>
    <row r="31" spans="1:9">
      <c r="A31" s="26" t="s">
        <v>234</v>
      </c>
      <c r="B31" s="26" t="str">
        <f t="shared" si="0"/>
        <v>NoRe_Nry_RUg</v>
      </c>
      <c r="E31" s="27"/>
      <c r="F31" s="27" t="s">
        <v>192</v>
      </c>
      <c r="G31" s="19">
        <f t="shared" si="2"/>
        <v>0</v>
      </c>
      <c r="I31" s="18"/>
    </row>
    <row r="32" spans="1:9">
      <c r="A32" s="26" t="s">
        <v>235</v>
      </c>
      <c r="B32" s="26" t="str">
        <f t="shared" si="0"/>
        <v>NoRe_Nry_RUx</v>
      </c>
      <c r="E32" s="27"/>
      <c r="F32" s="27" t="s">
        <v>193</v>
      </c>
      <c r="G32" s="19">
        <f t="shared" si="2"/>
        <v>1424090</v>
      </c>
      <c r="I32" s="18"/>
    </row>
    <row r="33" spans="1:9">
      <c r="A33" s="26" t="s">
        <v>236</v>
      </c>
      <c r="B33" s="26" t="str">
        <f t="shared" si="0"/>
        <v>NoRe_Nry_RUTot</v>
      </c>
      <c r="E33" s="27"/>
      <c r="F33" s="20" t="s">
        <v>194</v>
      </c>
      <c r="G33" s="19">
        <f t="shared" si="2"/>
        <v>106591328</v>
      </c>
      <c r="I33" s="18"/>
    </row>
    <row r="34" spans="1:9">
      <c r="A34" s="26"/>
      <c r="B34" s="26"/>
      <c r="E34" s="27"/>
      <c r="F34" s="27"/>
      <c r="G34" s="28"/>
      <c r="I34" s="18"/>
    </row>
    <row r="35" spans="1:9">
      <c r="A35" s="26"/>
      <c r="B35" s="26"/>
      <c r="E35" s="27"/>
      <c r="F35" s="20" t="s">
        <v>669</v>
      </c>
      <c r="G35" s="28"/>
      <c r="I35" s="18"/>
    </row>
    <row r="36" spans="1:9">
      <c r="A36" s="26" t="s">
        <v>237</v>
      </c>
      <c r="B36" s="26" t="str">
        <f t="shared" si="0"/>
        <v>NoRe_Nry_STkc</v>
      </c>
      <c r="E36" s="27"/>
      <c r="F36" s="27" t="s">
        <v>189</v>
      </c>
      <c r="G36" s="19">
        <f>INDEX(data,2,MATCH(B36,variabel,0))</f>
        <v>614419</v>
      </c>
      <c r="I36" s="18"/>
    </row>
    <row r="37" spans="1:9">
      <c r="A37" s="26" t="s">
        <v>238</v>
      </c>
      <c r="B37" s="26" t="str">
        <f t="shared" si="0"/>
        <v>NoRe_Nry_STig</v>
      </c>
      <c r="E37" s="27"/>
      <c r="F37" s="27" t="s">
        <v>70</v>
      </c>
      <c r="G37" s="19">
        <f>INDEX(data,2,MATCH(B37,variabel,0))</f>
        <v>0</v>
      </c>
      <c r="I37" s="18"/>
    </row>
    <row r="38" spans="1:9">
      <c r="A38" s="26"/>
      <c r="B38" s="26"/>
      <c r="E38" s="27"/>
      <c r="F38" s="27"/>
      <c r="G38" s="28"/>
      <c r="I38" s="18"/>
    </row>
    <row r="39" spans="1:9">
      <c r="A39" s="26"/>
      <c r="B39" s="26"/>
      <c r="E39" s="20" t="s">
        <v>5</v>
      </c>
      <c r="F39" s="20" t="s">
        <v>21</v>
      </c>
      <c r="G39" s="28"/>
      <c r="I39" s="18"/>
    </row>
    <row r="40" spans="1:9">
      <c r="A40" s="26" t="s">
        <v>244</v>
      </c>
      <c r="B40" s="26" t="str">
        <f t="shared" si="0"/>
        <v>NoRe_Nry_KUr</v>
      </c>
      <c r="E40" s="27"/>
      <c r="F40" s="27" t="s">
        <v>195</v>
      </c>
      <c r="G40" s="19">
        <f t="shared" ref="G40:G52" si="3">INDEX(data,2,MATCH(B40,variabel,0))</f>
        <v>72880492</v>
      </c>
      <c r="I40" s="18"/>
    </row>
    <row r="41" spans="1:9">
      <c r="A41" s="26" t="s">
        <v>245</v>
      </c>
      <c r="B41" s="26" t="str">
        <f t="shared" si="0"/>
        <v>NoRe_Nry_KUut</v>
      </c>
      <c r="E41" s="27"/>
      <c r="F41" s="27" t="s">
        <v>196</v>
      </c>
      <c r="G41" s="19">
        <f t="shared" si="3"/>
        <v>3635</v>
      </c>
      <c r="I41" s="18"/>
    </row>
    <row r="42" spans="1:9">
      <c r="A42" s="26" t="s">
        <v>246</v>
      </c>
      <c r="B42" s="26" t="str">
        <f t="shared" si="0"/>
        <v>NoRe_Nry_KUo</v>
      </c>
      <c r="E42" s="27"/>
      <c r="F42" s="27" t="s">
        <v>185</v>
      </c>
      <c r="G42" s="19">
        <f t="shared" si="3"/>
        <v>3526271</v>
      </c>
      <c r="I42" s="18"/>
    </row>
    <row r="43" spans="1:9">
      <c r="A43" s="26" t="s">
        <v>247</v>
      </c>
      <c r="B43" s="26" t="str">
        <f t="shared" si="0"/>
        <v>NoRe_Nry_KUak</v>
      </c>
      <c r="E43" s="27"/>
      <c r="F43" s="27" t="s">
        <v>52</v>
      </c>
      <c r="G43" s="19">
        <f t="shared" si="3"/>
        <v>1169153</v>
      </c>
      <c r="I43" s="18"/>
    </row>
    <row r="44" spans="1:9">
      <c r="A44" s="26" t="s">
        <v>248</v>
      </c>
      <c r="B44" s="26" t="str">
        <f t="shared" si="0"/>
        <v>NoRe_Nry_KUi</v>
      </c>
      <c r="E44" s="27"/>
      <c r="F44" s="27" t="s">
        <v>58</v>
      </c>
      <c r="G44" s="19">
        <f t="shared" si="3"/>
        <v>0</v>
      </c>
      <c r="I44" s="18"/>
    </row>
    <row r="45" spans="1:9">
      <c r="A45" s="26" t="s">
        <v>249</v>
      </c>
      <c r="B45" s="26" t="str">
        <f t="shared" si="0"/>
        <v>NoRe_Nry_KUv</v>
      </c>
      <c r="E45" s="27"/>
      <c r="F45" s="27" t="s">
        <v>197</v>
      </c>
      <c r="G45" s="19">
        <f t="shared" si="3"/>
        <v>-18145</v>
      </c>
      <c r="I45" s="18"/>
    </row>
    <row r="46" spans="1:9">
      <c r="A46" s="26" t="s">
        <v>250</v>
      </c>
      <c r="B46" s="26" t="str">
        <f t="shared" si="0"/>
        <v>NoRe_Nry_KUfi</v>
      </c>
      <c r="E46" s="27"/>
      <c r="F46" s="27" t="s">
        <v>198</v>
      </c>
      <c r="G46" s="19">
        <f t="shared" si="3"/>
        <v>183284</v>
      </c>
      <c r="I46" s="18"/>
    </row>
    <row r="47" spans="1:9">
      <c r="A47" s="26" t="s">
        <v>251</v>
      </c>
      <c r="B47" s="26" t="str">
        <f t="shared" si="0"/>
        <v>NoRe_Nry_KUatp</v>
      </c>
      <c r="E47" s="27"/>
      <c r="F47" s="27" t="s">
        <v>55</v>
      </c>
      <c r="G47" s="19">
        <f t="shared" si="3"/>
        <v>0</v>
      </c>
      <c r="I47" s="18"/>
    </row>
    <row r="48" spans="1:9">
      <c r="A48" s="26" t="s">
        <v>252</v>
      </c>
      <c r="B48" s="26" t="str">
        <f t="shared" si="0"/>
        <v>NoRe_Nry_KUip</v>
      </c>
      <c r="E48" s="27"/>
      <c r="F48" s="27" t="s">
        <v>71</v>
      </c>
      <c r="G48" s="19">
        <f t="shared" si="3"/>
        <v>0</v>
      </c>
      <c r="I48" s="18"/>
    </row>
    <row r="49" spans="1:9">
      <c r="A49" s="26" t="s">
        <v>253</v>
      </c>
      <c r="B49" s="26" t="str">
        <f t="shared" si="0"/>
        <v>NoRe_Nry_KUxa</v>
      </c>
      <c r="E49" s="27"/>
      <c r="F49" s="27" t="s">
        <v>199</v>
      </c>
      <c r="G49" s="19">
        <f t="shared" si="3"/>
        <v>11774</v>
      </c>
      <c r="I49" s="18"/>
    </row>
    <row r="50" spans="1:9">
      <c r="A50" s="26" t="s">
        <v>254</v>
      </c>
      <c r="B50" s="26" t="str">
        <f t="shared" si="0"/>
        <v>NoRe_Nry_KUuo</v>
      </c>
      <c r="E50" s="27"/>
      <c r="F50" s="27" t="s">
        <v>190</v>
      </c>
      <c r="G50" s="19">
        <f t="shared" si="3"/>
        <v>-72558375</v>
      </c>
      <c r="I50" s="18"/>
    </row>
    <row r="51" spans="1:9">
      <c r="A51" s="26" t="s">
        <v>255</v>
      </c>
      <c r="B51" s="26" t="str">
        <f t="shared" si="0"/>
        <v>NoRe_Nry_KUxp</v>
      </c>
      <c r="E51" s="27"/>
      <c r="F51" s="27" t="s">
        <v>200</v>
      </c>
      <c r="G51" s="19">
        <f t="shared" si="3"/>
        <v>-1292362</v>
      </c>
      <c r="I51" s="18"/>
    </row>
    <row r="52" spans="1:9">
      <c r="A52" s="26" t="s">
        <v>256</v>
      </c>
      <c r="B52" s="26" t="str">
        <f t="shared" si="0"/>
        <v>NoRe_Nry_KUTot</v>
      </c>
      <c r="E52" s="27"/>
      <c r="F52" s="20" t="s">
        <v>201</v>
      </c>
      <c r="G52" s="19">
        <f t="shared" si="3"/>
        <v>3905728</v>
      </c>
      <c r="I52" s="18"/>
    </row>
    <row r="53" spans="1:9">
      <c r="A53" s="26"/>
      <c r="B53" s="26"/>
      <c r="E53" s="27"/>
      <c r="F53" s="27"/>
      <c r="G53" s="28"/>
      <c r="I53" s="18"/>
    </row>
    <row r="54" spans="1:9">
      <c r="A54" s="26"/>
      <c r="B54" s="26"/>
      <c r="E54" s="20" t="s">
        <v>7</v>
      </c>
      <c r="F54" s="20" t="s">
        <v>23</v>
      </c>
      <c r="G54" s="28"/>
      <c r="I54" s="18"/>
    </row>
    <row r="55" spans="1:9">
      <c r="A55" s="26"/>
      <c r="B55" s="26"/>
      <c r="E55" s="27"/>
      <c r="F55" s="20" t="s">
        <v>202</v>
      </c>
      <c r="G55" s="28"/>
      <c r="I55" s="18"/>
    </row>
    <row r="56" spans="1:9">
      <c r="A56" s="26" t="s">
        <v>257</v>
      </c>
      <c r="B56" s="26" t="str">
        <f t="shared" si="0"/>
        <v>NoRe_Nry_UPAd</v>
      </c>
      <c r="E56" s="27"/>
      <c r="F56" s="27" t="s">
        <v>203</v>
      </c>
      <c r="G56" s="19">
        <f>INDEX(data,2,MATCH(B56,variabel,0))</f>
        <v>113350</v>
      </c>
      <c r="I56" s="18"/>
    </row>
    <row r="57" spans="1:9">
      <c r="A57" s="26" t="s">
        <v>258</v>
      </c>
      <c r="B57" s="26" t="str">
        <f t="shared" si="0"/>
        <v>NoRe_Nry_UPAb</v>
      </c>
      <c r="E57" s="27"/>
      <c r="F57" s="27" t="s">
        <v>204</v>
      </c>
      <c r="G57" s="19">
        <f>INDEX(data,2,MATCH(B57,variabel,0))</f>
        <v>7988</v>
      </c>
      <c r="I57" s="18"/>
    </row>
    <row r="58" spans="1:9">
      <c r="A58" s="26" t="s">
        <v>259</v>
      </c>
      <c r="B58" s="26" t="str">
        <f t="shared" si="0"/>
        <v>NoRe_Nry_UPAsrl</v>
      </c>
      <c r="E58" s="27"/>
      <c r="F58" s="27" t="s">
        <v>205</v>
      </c>
      <c r="G58" s="19">
        <f>INDEX(data,2,MATCH(B58,variabel,0))</f>
        <v>0</v>
      </c>
      <c r="I58" s="18"/>
    </row>
    <row r="59" spans="1:9">
      <c r="A59" s="26" t="s">
        <v>265</v>
      </c>
      <c r="B59" s="26" t="str">
        <f t="shared" si="0"/>
        <v>NoRe_Nry_UPATotD</v>
      </c>
      <c r="E59" s="27"/>
      <c r="F59" s="20" t="s">
        <v>206</v>
      </c>
      <c r="G59" s="19">
        <f>INDEX(data,2,MATCH(B59,variabel,0))</f>
        <v>121338</v>
      </c>
      <c r="I59" s="18"/>
    </row>
    <row r="60" spans="1:9">
      <c r="A60" s="26"/>
      <c r="B60" s="26"/>
      <c r="E60" s="27"/>
      <c r="F60" s="27"/>
      <c r="G60" s="28"/>
      <c r="I60" s="18"/>
    </row>
    <row r="61" spans="1:9">
      <c r="A61" s="26"/>
      <c r="B61" s="26"/>
      <c r="E61" s="27"/>
      <c r="F61" s="20" t="s">
        <v>670</v>
      </c>
      <c r="G61" s="28"/>
      <c r="I61" s="18"/>
    </row>
    <row r="62" spans="1:9">
      <c r="A62" s="26" t="s">
        <v>261</v>
      </c>
      <c r="B62" s="26" t="str">
        <f t="shared" si="0"/>
        <v>NoRe_Nry_UPAl</v>
      </c>
      <c r="E62" s="27"/>
      <c r="F62" s="27" t="s">
        <v>207</v>
      </c>
      <c r="G62" s="19">
        <f t="shared" ref="G62:G67" si="4">INDEX(data,2,MATCH(B62,variabel,0))</f>
        <v>2504165</v>
      </c>
      <c r="I62" s="18"/>
    </row>
    <row r="63" spans="1:9">
      <c r="A63" s="26" t="s">
        <v>262</v>
      </c>
      <c r="B63" s="26" t="str">
        <f t="shared" si="0"/>
        <v>NoRe_Nry_UPAp</v>
      </c>
      <c r="E63" s="27"/>
      <c r="F63" s="27" t="s">
        <v>208</v>
      </c>
      <c r="G63" s="19">
        <f t="shared" si="4"/>
        <v>297106</v>
      </c>
      <c r="I63" s="18"/>
    </row>
    <row r="64" spans="1:9">
      <c r="A64" s="26" t="s">
        <v>263</v>
      </c>
      <c r="B64" s="26" t="str">
        <f t="shared" si="0"/>
        <v>NoRe_Nry_UPAuss</v>
      </c>
      <c r="E64" s="27"/>
      <c r="F64" s="27" t="s">
        <v>209</v>
      </c>
      <c r="G64" s="19">
        <f t="shared" si="4"/>
        <v>445611</v>
      </c>
      <c r="I64" s="18"/>
    </row>
    <row r="65" spans="1:9">
      <c r="A65" s="26" t="s">
        <v>260</v>
      </c>
      <c r="B65" s="26" t="str">
        <f t="shared" si="0"/>
        <v>NoRe_Nry_UPATot</v>
      </c>
      <c r="E65" s="27"/>
      <c r="F65" s="27" t="s">
        <v>206</v>
      </c>
      <c r="G65" s="19">
        <f t="shared" si="4"/>
        <v>3246882</v>
      </c>
      <c r="I65" s="18"/>
    </row>
    <row r="66" spans="1:9">
      <c r="A66" s="26" t="s">
        <v>264</v>
      </c>
      <c r="B66" s="26" t="str">
        <f t="shared" si="0"/>
        <v>NoRe_Nry_UPAX</v>
      </c>
      <c r="E66" s="27"/>
      <c r="F66" s="27" t="s">
        <v>210</v>
      </c>
      <c r="G66" s="19">
        <f t="shared" si="4"/>
        <v>5208018</v>
      </c>
      <c r="I66" s="18"/>
    </row>
    <row r="67" spans="1:9">
      <c r="A67" s="26" t="s">
        <v>266</v>
      </c>
      <c r="B67" s="26" t="str">
        <f t="shared" si="0"/>
        <v>NoRe_Nry_UPATotpa</v>
      </c>
      <c r="E67" s="27"/>
      <c r="F67" s="20" t="s">
        <v>211</v>
      </c>
      <c r="G67" s="19">
        <f t="shared" si="4"/>
        <v>8576239</v>
      </c>
      <c r="I67" s="18"/>
    </row>
    <row r="68" spans="1:9">
      <c r="A68" s="26"/>
      <c r="B68" s="26"/>
      <c r="E68" s="27"/>
      <c r="F68" s="27"/>
      <c r="G68" s="28"/>
      <c r="I68" s="18"/>
    </row>
    <row r="69" spans="1:9">
      <c r="A69" s="26"/>
      <c r="B69" s="26"/>
      <c r="E69" s="20" t="s">
        <v>11</v>
      </c>
      <c r="F69" s="20" t="s">
        <v>27</v>
      </c>
      <c r="G69" s="28"/>
      <c r="I69" s="18"/>
    </row>
    <row r="70" spans="1:9">
      <c r="A70" s="26" t="s">
        <v>267</v>
      </c>
      <c r="B70" s="26" t="str">
        <f t="shared" si="0"/>
        <v>NoRe_Nry_RKVa</v>
      </c>
      <c r="E70" s="27"/>
      <c r="F70" s="27" t="s">
        <v>213</v>
      </c>
      <c r="G70" s="19">
        <f>INDEX(data,2,MATCH(B70,variabel,0))</f>
        <v>-165</v>
      </c>
      <c r="I70" s="18"/>
    </row>
    <row r="71" spans="1:9">
      <c r="A71" s="26" t="s">
        <v>268</v>
      </c>
      <c r="B71" s="26" t="str">
        <f t="shared" ref="B71:B79" si="5">"NoRe_Nry_"&amp;A71</f>
        <v>NoRe_Nry_RKVt</v>
      </c>
      <c r="E71" s="27"/>
      <c r="F71" s="27" t="s">
        <v>212</v>
      </c>
      <c r="G71" s="19">
        <f>INDEX(data,2,MATCH(B71,variabel,0))</f>
        <v>6830714</v>
      </c>
      <c r="I71" s="18"/>
    </row>
    <row r="72" spans="1:9">
      <c r="A72" s="26" t="s">
        <v>269</v>
      </c>
      <c r="B72" s="26" t="str">
        <f t="shared" si="5"/>
        <v>NoRe_Nry_RKVTot</v>
      </c>
      <c r="E72" s="27"/>
      <c r="F72" s="20" t="s">
        <v>214</v>
      </c>
      <c r="G72" s="19">
        <f>INDEX(data,2,MATCH(B72,variabel,0))</f>
        <v>6830548</v>
      </c>
      <c r="I72" s="18"/>
    </row>
    <row r="73" spans="1:9">
      <c r="A73" s="26"/>
      <c r="B73" s="26"/>
      <c r="E73" s="27"/>
      <c r="F73" s="27"/>
      <c r="G73" s="28"/>
      <c r="I73" s="18"/>
    </row>
    <row r="74" spans="1:9">
      <c r="A74" s="26"/>
      <c r="B74" s="26"/>
      <c r="E74" s="20" t="s">
        <v>13</v>
      </c>
      <c r="F74" s="20" t="s">
        <v>30</v>
      </c>
      <c r="G74" s="28"/>
      <c r="I74" s="18"/>
    </row>
    <row r="75" spans="1:9">
      <c r="A75" s="26" t="s">
        <v>270</v>
      </c>
      <c r="B75" s="26" t="str">
        <f t="shared" si="5"/>
        <v>NoRe_Nry_SKb</v>
      </c>
      <c r="E75" s="27"/>
      <c r="F75" s="27" t="s">
        <v>215</v>
      </c>
      <c r="G75" s="19">
        <f>INDEX(data,2,MATCH(B75,variabel,0))</f>
        <v>5164211</v>
      </c>
      <c r="I75" s="18"/>
    </row>
    <row r="76" spans="1:9">
      <c r="A76" s="26" t="s">
        <v>271</v>
      </c>
      <c r="B76" s="26" t="str">
        <f t="shared" si="5"/>
        <v>NoRe_Nry_SKu</v>
      </c>
      <c r="E76" s="27"/>
      <c r="F76" s="27" t="s">
        <v>216</v>
      </c>
      <c r="G76" s="19">
        <f>INDEX(data,2,MATCH(B76,variabel,0))</f>
        <v>27554</v>
      </c>
      <c r="I76" s="18"/>
    </row>
    <row r="77" spans="1:9">
      <c r="A77" s="26" t="s">
        <v>272</v>
      </c>
      <c r="B77" s="26" t="str">
        <f t="shared" si="5"/>
        <v>NoRe_Nry_SKe</v>
      </c>
      <c r="E77" s="27"/>
      <c r="F77" s="27" t="s">
        <v>217</v>
      </c>
      <c r="G77" s="19">
        <f>INDEX(data,2,MATCH(B77,variabel,0))</f>
        <v>-117891</v>
      </c>
      <c r="I77" s="18"/>
    </row>
    <row r="78" spans="1:9">
      <c r="A78" s="26" t="s">
        <v>273</v>
      </c>
      <c r="B78" s="26" t="str">
        <f t="shared" si="5"/>
        <v>NoRe_Nry_SKn</v>
      </c>
      <c r="E78" s="27"/>
      <c r="F78" s="27" t="s">
        <v>218</v>
      </c>
      <c r="G78" s="19">
        <f>INDEX(data,2,MATCH(B78,variabel,0))</f>
        <v>0</v>
      </c>
      <c r="I78" s="18"/>
    </row>
    <row r="79" spans="1:9">
      <c r="A79" s="26" t="s">
        <v>706</v>
      </c>
      <c r="B79" s="26" t="str">
        <f t="shared" si="5"/>
        <v>NoRe_Nry_SKTot</v>
      </c>
      <c r="E79" s="27"/>
      <c r="F79" s="20" t="s">
        <v>219</v>
      </c>
      <c r="G79" s="19">
        <f>INDEX(data,2,MATCH(B79,variabel,0))</f>
        <v>5073875</v>
      </c>
      <c r="I79" s="18"/>
    </row>
    <row r="81" spans="1:9" ht="39" customHeight="1">
      <c r="E81" s="27"/>
      <c r="F81" s="70" t="s">
        <v>854</v>
      </c>
      <c r="G81" s="71"/>
      <c r="H81" s="71"/>
      <c r="I81" s="72"/>
    </row>
    <row r="82" spans="1:9" ht="51" customHeight="1">
      <c r="A82" s="10" t="s">
        <v>860</v>
      </c>
      <c r="B82" s="10" t="s">
        <v>861</v>
      </c>
      <c r="C82" s="10" t="s">
        <v>846</v>
      </c>
      <c r="D82" s="10" t="s">
        <v>850</v>
      </c>
      <c r="E82" s="36"/>
      <c r="F82" s="37"/>
      <c r="G82" s="38" t="s">
        <v>844</v>
      </c>
      <c r="H82" s="38" t="s">
        <v>845</v>
      </c>
      <c r="I82" s="38" t="s">
        <v>602</v>
      </c>
    </row>
    <row r="83" spans="1:9">
      <c r="A83" s="40" t="s">
        <v>855</v>
      </c>
      <c r="B83" s="26" t="str">
        <f>"NoRd_"&amp;B$82&amp;"_"&amp;$A83</f>
        <v>NoRd_ly_Di</v>
      </c>
      <c r="C83" s="26" t="str">
        <f t="shared" ref="C83:D83" si="6">"NoRd_"&amp;C$82&amp;"_"&amp;$A83</f>
        <v>NoRd_SY_Di</v>
      </c>
      <c r="D83" s="26" t="str">
        <f t="shared" si="6"/>
        <v>NoRd_Rev_Di</v>
      </c>
      <c r="E83" s="36" t="s">
        <v>0</v>
      </c>
      <c r="F83" s="36" t="s">
        <v>203</v>
      </c>
      <c r="G83" s="19">
        <f>INDEX(data,2,MATCH(B83,variabel,0))</f>
        <v>34370</v>
      </c>
      <c r="H83" s="19">
        <f>INDEX(data,2,MATCH(C83,variabel,0))</f>
        <v>5424</v>
      </c>
      <c r="I83" s="36"/>
    </row>
    <row r="84" spans="1:9">
      <c r="A84" s="40" t="s">
        <v>856</v>
      </c>
      <c r="B84" s="26" t="str">
        <f t="shared" ref="B84:D89" si="7">"NoRd_"&amp;B$82&amp;"_"&amp;$A84</f>
        <v>NoRd_ly_Be</v>
      </c>
      <c r="C84" s="26" t="str">
        <f t="shared" si="7"/>
        <v>NoRd_SY_Be</v>
      </c>
      <c r="D84" s="26" t="str">
        <f t="shared" si="7"/>
        <v>NoRd_Rev_Be</v>
      </c>
      <c r="E84" s="36" t="s">
        <v>1</v>
      </c>
      <c r="F84" s="36" t="s">
        <v>204</v>
      </c>
      <c r="G84" s="19">
        <f>INDEX(data,2,MATCH(B84,variabel,0))</f>
        <v>97291</v>
      </c>
      <c r="H84" s="19">
        <f>INDEX(data,2,MATCH(C84,variabel,0))</f>
        <v>18984</v>
      </c>
      <c r="I84" s="36"/>
    </row>
    <row r="85" spans="1:9">
      <c r="A85" s="40" t="s">
        <v>857</v>
      </c>
      <c r="B85" s="26" t="str">
        <f t="shared" si="7"/>
        <v>NoRd_ly_Re</v>
      </c>
      <c r="C85" s="26" t="str">
        <f t="shared" si="7"/>
        <v>NoRd_SY_Re</v>
      </c>
      <c r="D85" s="26" t="str">
        <f t="shared" si="7"/>
        <v>NoRd_Rev_Re</v>
      </c>
      <c r="E85" s="36" t="s">
        <v>2</v>
      </c>
      <c r="F85" s="36" t="s">
        <v>847</v>
      </c>
      <c r="G85" s="19">
        <f>INDEX(data,2,MATCH(B85,variabel,0))</f>
        <v>0</v>
      </c>
      <c r="H85" s="36"/>
      <c r="I85" s="36"/>
    </row>
    <row r="86" spans="1:9">
      <c r="A86" s="40"/>
      <c r="B86" s="26" t="str">
        <f t="shared" si="7"/>
        <v>NoRd_ly_</v>
      </c>
      <c r="C86" s="26" t="str">
        <f t="shared" si="7"/>
        <v>NoRd_SY_</v>
      </c>
      <c r="D86" s="26" t="str">
        <f t="shared" si="7"/>
        <v>NoRd_Rev_</v>
      </c>
      <c r="E86" s="36"/>
      <c r="F86" s="36"/>
      <c r="G86" s="36"/>
      <c r="H86" s="36"/>
      <c r="I86" s="36"/>
    </row>
    <row r="87" spans="1:9">
      <c r="A87" s="40"/>
      <c r="B87" s="26" t="str">
        <f t="shared" si="7"/>
        <v>NoRd_ly_</v>
      </c>
      <c r="C87" s="26" t="str">
        <f t="shared" si="7"/>
        <v>NoRd_SY_</v>
      </c>
      <c r="D87" s="26" t="str">
        <f t="shared" si="7"/>
        <v>NoRd_Rev_</v>
      </c>
      <c r="E87" s="36"/>
      <c r="F87" s="35" t="s">
        <v>848</v>
      </c>
      <c r="G87" s="36"/>
      <c r="H87" s="36"/>
      <c r="I87" s="36"/>
    </row>
    <row r="88" spans="1:9" ht="25.5" customHeight="1">
      <c r="A88" s="40" t="s">
        <v>858</v>
      </c>
      <c r="B88" s="26" t="str">
        <f t="shared" si="7"/>
        <v>NoRd_ly_ReTot</v>
      </c>
      <c r="C88" s="26" t="str">
        <f t="shared" si="7"/>
        <v>NoRd_SY_ReTot</v>
      </c>
      <c r="D88" s="26" t="str">
        <f t="shared" si="7"/>
        <v>NoRd_Rev_ReTot</v>
      </c>
      <c r="E88" s="36" t="s">
        <v>3</v>
      </c>
      <c r="F88" s="39" t="s">
        <v>849</v>
      </c>
      <c r="G88" s="36"/>
      <c r="H88" s="36"/>
      <c r="I88" s="19">
        <f>INDEX(data,2,MATCH(D88,variabel,0))</f>
        <v>13714</v>
      </c>
    </row>
    <row r="89" spans="1:9">
      <c r="A89" s="40" t="s">
        <v>859</v>
      </c>
      <c r="B89" s="26" t="str">
        <f t="shared" si="7"/>
        <v>NoRd_ly_ReX</v>
      </c>
      <c r="C89" s="26" t="str">
        <f t="shared" si="7"/>
        <v>NoRd_SY_ReX</v>
      </c>
      <c r="D89" s="26" t="str">
        <f t="shared" si="7"/>
        <v>NoRd_Rev_ReX</v>
      </c>
      <c r="E89" s="36" t="s">
        <v>4</v>
      </c>
      <c r="F89" s="36" t="s">
        <v>851</v>
      </c>
      <c r="G89" s="36"/>
      <c r="H89" s="36"/>
      <c r="I89" s="19">
        <f>INDEX(data,2,MATCH(D89,variabel,0))</f>
        <v>4440</v>
      </c>
    </row>
  </sheetData>
  <sheetProtection password="BF77" sheet="1"/>
  <mergeCells count="2">
    <mergeCell ref="E3:F3"/>
    <mergeCell ref="F81:I81"/>
  </mergeCells>
  <hyperlinks>
    <hyperlink ref="E1" location="Indhold!H2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60" fitToHeight="0" orientation="portrait"/>
  <headerFooter scaleWithDoc="0" alignWithMargins="0">
    <oddHeader>&amp;L&amp;C&amp;G&amp;R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24</vt:i4>
      </vt:variant>
      <vt:variant>
        <vt:lpstr>Navngivne områder</vt:lpstr>
      </vt:variant>
      <vt:variant>
        <vt:i4>33</vt:i4>
      </vt:variant>
    </vt:vector>
  </HeadingPairs>
  <TitlesOfParts>
    <vt:vector size="57" baseType="lpstr">
      <vt:lpstr>data_SEKTOR</vt:lpstr>
      <vt:lpstr>Indhold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3.1</vt:lpstr>
      <vt:lpstr>Tabel 3.2</vt:lpstr>
      <vt:lpstr>Tabel 3.3</vt:lpstr>
      <vt:lpstr>Bilag 4.1</vt:lpstr>
      <vt:lpstr>Data_institut</vt:lpstr>
      <vt:lpstr>data</vt:lpstr>
      <vt:lpstr>data_inst</vt:lpstr>
      <vt:lpstr>Drop_inst</vt:lpstr>
      <vt:lpstr>drop_regnr_inst</vt:lpstr>
      <vt:lpstr>refperiod</vt:lpstr>
      <vt:lpstr>regnr_inst</vt:lpstr>
      <vt:lpstr>Regnr_Sektor</vt:lpstr>
      <vt:lpstr>reporteridentity</vt:lpstr>
      <vt:lpstr>Reportername</vt:lpstr>
      <vt:lpstr>Sektor</vt:lpstr>
      <vt:lpstr>'Bilag 4.1'!Udskriftsområde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variabel</vt:lpstr>
      <vt:lpstr>variabel_inst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Realkreditinstitutter: Statistisk Materiale</dc:title>
  <dc:creator>Finanstilsynet</dc:creator>
  <cp:lastModifiedBy>Anna Engelbrechtsen (FT)</cp:lastModifiedBy>
  <cp:lastPrinted>2018-06-18T12:25:12Z</cp:lastPrinted>
  <dcterms:created xsi:type="dcterms:W3CDTF">2015-07-06T08:03:50Z</dcterms:created>
  <dcterms:modified xsi:type="dcterms:W3CDTF">2025-06-13T08:39:51Z</dcterms:modified>
</cp:coreProperties>
</file>